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Zastera\Documents\Ekokom\SUBJEKTY\KLIENTI\Kli_VYKAZY\VERZE 2.39\2.39.02\XLS\"/>
    </mc:Choice>
  </mc:AlternateContent>
  <workbookProtection workbookPassword="B493" lockStructure="1"/>
  <bookViews>
    <workbookView xWindow="0" yWindow="0" windowWidth="15480" windowHeight="8190"/>
  </bookViews>
  <sheets>
    <sheet name="Introduction" sheetId="1" r:id="rId1"/>
    <sheet name="1-1" sheetId="2" r:id="rId2"/>
    <sheet name="1-2" sheetId="3" r:id="rId3"/>
    <sheet name="1-3" sheetId="4" r:id="rId4"/>
    <sheet name="1-4" sheetId="5" r:id="rId5"/>
    <sheet name="2-1" sheetId="6" r:id="rId6"/>
    <sheet name="2-2" sheetId="7" r:id="rId7"/>
    <sheet name="2-3" sheetId="8" r:id="rId8"/>
    <sheet name="2-4" sheetId="9" r:id="rId9"/>
    <sheet name="3-1" sheetId="10" r:id="rId10"/>
    <sheet name="4-1" sheetId="11" r:id="rId11"/>
    <sheet name="4-2" sheetId="13" r:id="rId12"/>
    <sheet name="4-3" sheetId="14" r:id="rId13"/>
    <sheet name="Sum" sheetId="12" state="hidden" r:id="rId14"/>
  </sheets>
  <externalReferences>
    <externalReference r:id="rId15"/>
  </externalReferences>
  <definedNames>
    <definedName name="area01" localSheetId="11">'[1]1-1'!$C$6:$E$17</definedName>
    <definedName name="area01">'1-1'!$C$6:$E$17</definedName>
    <definedName name="area02" localSheetId="11">'[1]1-1'!$F$6:$N$17</definedName>
    <definedName name="area02">'1-1'!$F$6:$N$17</definedName>
    <definedName name="area03" localSheetId="11">'[1]1-1'!$C$18:$E$23</definedName>
    <definedName name="area03">'1-1'!$C$18:$E$23</definedName>
    <definedName name="area04" localSheetId="11">'[1]1-1'!$C$24:$E$24</definedName>
    <definedName name="area04">'1-1'!$C$24:$E$24</definedName>
    <definedName name="area05" localSheetId="11">'[1]1-1'!$C$25:$E$25</definedName>
    <definedName name="area05">'1-1'!$C$25:$E$25</definedName>
    <definedName name="area06" localSheetId="11">'[1]1-1'!$F$24:$N$25</definedName>
    <definedName name="area06">'1-1'!$F$24:$N$25</definedName>
    <definedName name="area07" localSheetId="11">'[1]1-1'!$C$26:$E$26,'[1]1-1'!$L$26:$N$26</definedName>
    <definedName name="area07">'1-1'!$C$26:$E$26,'1-1'!$L$26:$N$26</definedName>
    <definedName name="area08" localSheetId="11">'[1]1-1'!$C$27:$E$27</definedName>
    <definedName name="area08">'1-1'!$C$27:$E$27</definedName>
    <definedName name="area09" localSheetId="11">'[1]1-1'!$C$28:$E$28</definedName>
    <definedName name="area09">'1-1'!$C$28:$E$28</definedName>
    <definedName name="area10" localSheetId="11">'[1]1-1'!$F$27:$N$28</definedName>
    <definedName name="area10">'1-1'!$F$27:$N$28</definedName>
    <definedName name="area11" localSheetId="11">'[1]1-1'!$C$29:$E$30</definedName>
    <definedName name="area11">'1-1'!$C$29:$E$30</definedName>
    <definedName name="area12" localSheetId="11">'[1]1-1'!$C$31:$E$31</definedName>
    <definedName name="area12">'1-1'!$C$31:$E$31</definedName>
    <definedName name="area13" localSheetId="11">'[1]1-1'!$C$32:$E$32</definedName>
    <definedName name="area13">'1-1'!$C$32:$E$32</definedName>
    <definedName name="area14" localSheetId="11">'[1]1-1'!$F$32:$N$32</definedName>
    <definedName name="area14">'1-1'!$F$32:$N$32</definedName>
    <definedName name="area15" localSheetId="11">'[1]1-1'!$C$33:$E$34</definedName>
    <definedName name="area15">'1-1'!$C$33:$E$34</definedName>
    <definedName name="area16" localSheetId="11">'[1]1-1'!$F$33:$N$34</definedName>
    <definedName name="area16">'1-1'!$F$33:$N$34</definedName>
    <definedName name="area17" localSheetId="11">'[1]1-1'!$C$35:$E$35</definedName>
    <definedName name="area17">'1-1'!$C$35:$E$35</definedName>
    <definedName name="area18" localSheetId="11">'[1]1-1'!$F$35:$N$35</definedName>
    <definedName name="area18">'1-1'!$F$35:$N$35</definedName>
    <definedName name="Excel_BuiltIn__FilterDatabase_12" localSheetId="11">[1]Sum!#REF!</definedName>
    <definedName name="Excel_BuiltIn__FilterDatabase_12" localSheetId="12">Sum!#REF!</definedName>
    <definedName name="Excel_BuiltIn__FilterDatabase_12">Sum!#REF!</definedName>
    <definedName name="Excel_BuiltIn_Print_Area_1_1">Introduction!$A$1:$H$24</definedName>
    <definedName name="_xlnm.Print_Area" localSheetId="1">'1-1'!$A$1:$N$41</definedName>
    <definedName name="_xlnm.Print_Area" localSheetId="2">'1-2'!$A$1:$N$41</definedName>
    <definedName name="_xlnm.Print_Area" localSheetId="3">'1-3'!$A$1:$N$41</definedName>
    <definedName name="_xlnm.Print_Area" localSheetId="4">'1-4'!$A$1:$N$41</definedName>
    <definedName name="_xlnm.Print_Area" localSheetId="5">'2-1'!$A$1:$N$41</definedName>
    <definedName name="_xlnm.Print_Area" localSheetId="6">'2-2'!$A$1:$N$41</definedName>
    <definedName name="_xlnm.Print_Area" localSheetId="7">'2-3'!$A$1:$N$41</definedName>
    <definedName name="_xlnm.Print_Area" localSheetId="8">'2-4'!$A$1:$N$41</definedName>
    <definedName name="_xlnm.Print_Area" localSheetId="9">'3-1'!$A$1:$N$40</definedName>
    <definedName name="_xlnm.Print_Area" localSheetId="10">'4-1'!$A$1:$J$32</definedName>
    <definedName name="_xlnm.Print_Area" localSheetId="11">'4-2'!$A$1:$N$46</definedName>
    <definedName name="_xlnm.Print_Area" localSheetId="12">'4-3'!$A$1:$J$33</definedName>
    <definedName name="_xlnm.Print_Area" localSheetId="0">Introduction!$A$1:$H$26</definedName>
  </definedNames>
  <calcPr calcId="162913"/>
</workbook>
</file>

<file path=xl/calcChain.xml><?xml version="1.0" encoding="utf-8"?>
<calcChain xmlns="http://schemas.openxmlformats.org/spreadsheetml/2006/main">
  <c r="O33" i="13" l="1"/>
  <c r="O28" i="13"/>
  <c r="O27" i="13"/>
  <c r="O26" i="13"/>
  <c r="O25" i="13"/>
  <c r="O24" i="13"/>
  <c r="O23" i="13"/>
  <c r="O22" i="13"/>
  <c r="O21" i="13"/>
  <c r="O20" i="13"/>
  <c r="O19" i="13"/>
  <c r="O15" i="13"/>
  <c r="O14" i="13"/>
  <c r="O13" i="13"/>
  <c r="O12" i="13"/>
  <c r="O11" i="13"/>
  <c r="O10" i="13"/>
  <c r="O9" i="13"/>
  <c r="O8" i="13"/>
  <c r="O7" i="13"/>
  <c r="O6" i="13"/>
  <c r="H32" i="14"/>
  <c r="C32" i="14"/>
  <c r="K5" i="14"/>
  <c r="K4" i="14"/>
  <c r="B32" i="12"/>
  <c r="J1" i="14"/>
  <c r="O41" i="13"/>
  <c r="O40" i="13"/>
  <c r="O39" i="13"/>
  <c r="O38" i="13"/>
  <c r="O37" i="13"/>
  <c r="O36" i="13"/>
  <c r="O35" i="13"/>
  <c r="O32" i="13"/>
  <c r="O34" i="13"/>
  <c r="C43" i="13"/>
  <c r="C35" i="8"/>
  <c r="C31" i="11"/>
  <c r="M1" i="13"/>
  <c r="M43" i="13"/>
  <c r="I12" i="12"/>
  <c r="J12" i="12"/>
  <c r="K12" i="12"/>
  <c r="I10" i="12"/>
  <c r="J10" i="12"/>
  <c r="K10" i="12"/>
  <c r="O13" i="2"/>
  <c r="O32" i="2"/>
  <c r="O6" i="2"/>
  <c r="O5" i="2"/>
  <c r="B21" i="12"/>
  <c r="B2" i="12"/>
  <c r="D2" i="12"/>
  <c r="B8" i="12"/>
  <c r="D8" i="12" s="1"/>
  <c r="F2" i="12" s="1"/>
  <c r="F3" i="12" s="1"/>
  <c r="D24" i="1" s="1"/>
  <c r="B14" i="12"/>
  <c r="D14" i="12"/>
  <c r="B3" i="12"/>
  <c r="D3" i="12"/>
  <c r="B4" i="12"/>
  <c r="D4" i="12"/>
  <c r="B5" i="12"/>
  <c r="D5" i="12"/>
  <c r="B6" i="12"/>
  <c r="D6" i="12"/>
  <c r="B7" i="12"/>
  <c r="D7" i="12"/>
  <c r="B9" i="12"/>
  <c r="D9" i="12"/>
  <c r="B10" i="12"/>
  <c r="D10" i="12"/>
  <c r="B11" i="12"/>
  <c r="D11" i="12"/>
  <c r="B12" i="12"/>
  <c r="D12" i="12"/>
  <c r="B13" i="12"/>
  <c r="D13" i="12"/>
  <c r="B15" i="12"/>
  <c r="D15" i="12"/>
  <c r="B16" i="12"/>
  <c r="D16" i="12"/>
  <c r="B17" i="12"/>
  <c r="D17" i="12"/>
  <c r="B18" i="12"/>
  <c r="D18" i="12"/>
  <c r="B19" i="12"/>
  <c r="D19" i="12"/>
  <c r="I3" i="12"/>
  <c r="J3" i="12"/>
  <c r="O17" i="3"/>
  <c r="O6" i="3"/>
  <c r="O5" i="3"/>
  <c r="B22" i="12"/>
  <c r="C22" i="12"/>
  <c r="O8" i="3"/>
  <c r="O7" i="3"/>
  <c r="O10" i="3"/>
  <c r="O9" i="3"/>
  <c r="O11" i="3"/>
  <c r="O12" i="3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20" i="2"/>
  <c r="O7" i="2"/>
  <c r="O20" i="6"/>
  <c r="O6" i="6"/>
  <c r="O6" i="7"/>
  <c r="O5" i="7"/>
  <c r="B26" i="12"/>
  <c r="C26" i="12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6" i="10"/>
  <c r="O6" i="4"/>
  <c r="O5" i="4"/>
  <c r="B23" i="12"/>
  <c r="C23" i="12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6" i="5"/>
  <c r="O7" i="5"/>
  <c r="O5" i="5"/>
  <c r="B24" i="12"/>
  <c r="C24" i="12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6" i="8"/>
  <c r="O7" i="8"/>
  <c r="O8" i="8"/>
  <c r="O9" i="8"/>
  <c r="O10" i="8"/>
  <c r="O11" i="8"/>
  <c r="O12" i="8"/>
  <c r="O5" i="8"/>
  <c r="B27" i="12"/>
  <c r="C27" i="12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6" i="9"/>
  <c r="O5" i="9"/>
  <c r="B28" i="12"/>
  <c r="C28" i="12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K5" i="11"/>
  <c r="K6" i="11"/>
  <c r="K7" i="11"/>
  <c r="O13" i="6"/>
  <c r="O16" i="2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5" i="10"/>
  <c r="B29" i="12"/>
  <c r="C29" i="12"/>
  <c r="O12" i="10"/>
  <c r="O11" i="10"/>
  <c r="O10" i="10"/>
  <c r="O9" i="10"/>
  <c r="O8" i="10"/>
  <c r="O7" i="10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19" i="6"/>
  <c r="O18" i="6"/>
  <c r="O17" i="6"/>
  <c r="O16" i="6"/>
  <c r="O15" i="6"/>
  <c r="O14" i="6"/>
  <c r="O12" i="6"/>
  <c r="O11" i="6"/>
  <c r="O10" i="6"/>
  <c r="O9" i="6"/>
  <c r="O8" i="6"/>
  <c r="O5" i="6"/>
  <c r="B25" i="12"/>
  <c r="C25" i="12"/>
  <c r="O7" i="6"/>
  <c r="O8" i="2"/>
  <c r="O15" i="2"/>
  <c r="O9" i="2"/>
  <c r="O35" i="2"/>
  <c r="O34" i="2"/>
  <c r="O33" i="2"/>
  <c r="O31" i="2"/>
  <c r="O30" i="2"/>
  <c r="O29" i="2"/>
  <c r="O28" i="2"/>
  <c r="O27" i="2"/>
  <c r="O26" i="2"/>
  <c r="O25" i="2"/>
  <c r="O24" i="2"/>
  <c r="O23" i="2"/>
  <c r="O22" i="2"/>
  <c r="O21" i="2"/>
  <c r="O19" i="2"/>
  <c r="O18" i="2"/>
  <c r="O17" i="2"/>
  <c r="O14" i="2"/>
  <c r="O12" i="2"/>
  <c r="O11" i="2"/>
  <c r="O10" i="2"/>
  <c r="M1" i="2"/>
  <c r="C36" i="2"/>
  <c r="K36" i="2"/>
  <c r="M1" i="3"/>
  <c r="C36" i="3"/>
  <c r="K36" i="3"/>
  <c r="M1" i="4"/>
  <c r="C36" i="4"/>
  <c r="K36" i="4"/>
  <c r="M1" i="5"/>
  <c r="C36" i="5"/>
  <c r="K36" i="5"/>
  <c r="M1" i="6"/>
  <c r="C35" i="6"/>
  <c r="L35" i="6"/>
  <c r="M1" i="7"/>
  <c r="C35" i="7"/>
  <c r="L35" i="7"/>
  <c r="M1" i="8"/>
  <c r="L35" i="8"/>
  <c r="M1" i="9"/>
  <c r="C35" i="9"/>
  <c r="L35" i="9"/>
  <c r="M1" i="10"/>
  <c r="C35" i="10"/>
  <c r="L35" i="10"/>
  <c r="J1" i="11"/>
  <c r="H31" i="11"/>
  <c r="K4" i="11"/>
  <c r="B30" i="12"/>
  <c r="C30" i="12"/>
  <c r="C32" i="12"/>
  <c r="C21" i="12"/>
  <c r="O5" i="13"/>
  <c r="B31" i="12"/>
  <c r="C31" i="12"/>
  <c r="A33" i="12"/>
  <c r="A34" i="12"/>
  <c r="F4" i="12"/>
  <c r="B23" i="1"/>
  <c r="K3" i="12"/>
  <c r="K14" i="12"/>
  <c r="J14" i="12"/>
  <c r="J16" i="12"/>
  <c r="J15" i="12"/>
  <c r="B17" i="1"/>
</calcChain>
</file>

<file path=xl/comments1.xml><?xml version="1.0" encoding="utf-8"?>
<comments xmlns="http://schemas.openxmlformats.org/spreadsheetml/2006/main">
  <authors>
    <author>Zástěra Tomáš</author>
    <author>Tomáš Zástěra</author>
  </authors>
  <commentList>
    <comment ref="D5" authorId="0" shapeId="0">
      <text>
        <r>
          <rPr>
            <b/>
            <sz val="8"/>
            <color indexed="81"/>
            <rFont val="Tahoma"/>
            <family val="2"/>
            <charset val="238"/>
          </rPr>
          <t>This field is used only if you are sending a corrective statement. In this case, fill in the text "CORRECTION"</t>
        </r>
      </text>
    </comment>
    <comment ref="B15" authorId="1" shapeId="0">
      <text>
        <r>
          <rPr>
            <b/>
            <sz val="8"/>
            <color indexed="81"/>
            <rFont val="Tahoma"/>
            <family val="2"/>
            <charset val="238"/>
          </rPr>
          <t>If you want to have on the invoice number of your order, fill it here.</t>
        </r>
      </text>
    </comment>
  </commentList>
</comments>
</file>

<file path=xl/sharedStrings.xml><?xml version="1.0" encoding="utf-8"?>
<sst xmlns="http://schemas.openxmlformats.org/spreadsheetml/2006/main" count="703" uniqueCount="176">
  <si>
    <t xml:space="preserve"> </t>
  </si>
  <si>
    <t xml:space="preserve"> DIČ:</t>
  </si>
  <si>
    <t xml:space="preserve"> EK-</t>
  </si>
  <si>
    <t>Fax:</t>
  </si>
  <si>
    <t>E-mail:</t>
  </si>
  <si>
    <t xml:space="preserve"> PET</t>
  </si>
  <si>
    <t xml:space="preserve"> PE</t>
  </si>
  <si>
    <t xml:space="preserve"> PVC</t>
  </si>
  <si>
    <t xml:space="preserve"> PP</t>
  </si>
  <si>
    <t xml:space="preserve"> PS</t>
  </si>
  <si>
    <t xml:space="preserve"> FE</t>
  </si>
  <si>
    <t xml:space="preserve"> AL</t>
  </si>
  <si>
    <t>EKO-KOM ID:</t>
  </si>
  <si>
    <t>area01</t>
  </si>
  <si>
    <t>area02</t>
  </si>
  <si>
    <t>Oblast</t>
  </si>
  <si>
    <t>Sazba</t>
  </si>
  <si>
    <t>Tuny</t>
  </si>
  <si>
    <t>Oblast Kč</t>
  </si>
  <si>
    <t>CELKEM Kč</t>
  </si>
  <si>
    <t>area03</t>
  </si>
  <si>
    <t>area04</t>
  </si>
  <si>
    <t>area05</t>
  </si>
  <si>
    <t>area06</t>
  </si>
  <si>
    <t>area07</t>
  </si>
  <si>
    <t>area08</t>
  </si>
  <si>
    <t>area09</t>
  </si>
  <si>
    <t>area10</t>
  </si>
  <si>
    <t>area11</t>
  </si>
  <si>
    <t>area12</t>
  </si>
  <si>
    <t>area13</t>
  </si>
  <si>
    <t>area14</t>
  </si>
  <si>
    <t>area15</t>
  </si>
  <si>
    <t>area16</t>
  </si>
  <si>
    <t>area17</t>
  </si>
  <si>
    <t>area18</t>
  </si>
  <si>
    <t xml:space="preserve">1-1; </t>
  </si>
  <si>
    <t xml:space="preserve">1-2; </t>
  </si>
  <si>
    <t xml:space="preserve">1-3; </t>
  </si>
  <si>
    <t xml:space="preserve">1-4; </t>
  </si>
  <si>
    <t xml:space="preserve">2-1; </t>
  </si>
  <si>
    <t xml:space="preserve">2-2; </t>
  </si>
  <si>
    <t xml:space="preserve">2-3; </t>
  </si>
  <si>
    <t xml:space="preserve">2-4; </t>
  </si>
  <si>
    <t xml:space="preserve">3-1; </t>
  </si>
  <si>
    <t>Statement about packaging production</t>
  </si>
  <si>
    <t>Company :</t>
  </si>
  <si>
    <t>E-mail for receiving invoices:</t>
  </si>
  <si>
    <t>V.A.T. identification number:</t>
  </si>
  <si>
    <t>Business identification number:</t>
  </si>
  <si>
    <t>Contact person:</t>
  </si>
  <si>
    <t>Phone:</t>
  </si>
  <si>
    <t>Statement about paid packaging placed on the market or put into circulation</t>
  </si>
  <si>
    <t>Fill in amounts 
in tons</t>
  </si>
  <si>
    <t xml:space="preserve">Group packaging ( t ) </t>
  </si>
  <si>
    <t xml:space="preserve">Transport packaging ( t ) </t>
  </si>
  <si>
    <t>produced by your company in Czech Rep.</t>
  </si>
  <si>
    <t>imported by your company  to Czech Rep.</t>
  </si>
  <si>
    <t>bought in Czech Rep.</t>
  </si>
  <si>
    <t>Soft plastics</t>
  </si>
  <si>
    <t>Rigid plastics</t>
  </si>
  <si>
    <t>Rigid plastics above 5L</t>
  </si>
  <si>
    <t xml:space="preserve"> Paper</t>
  </si>
  <si>
    <t>Metals</t>
  </si>
  <si>
    <t xml:space="preserve"> Corrugated board</t>
  </si>
  <si>
    <t xml:space="preserve"> Metals above 5L</t>
  </si>
  <si>
    <t xml:space="preserve"> Beverage cartons</t>
  </si>
  <si>
    <t xml:space="preserve"> Combined mat.</t>
  </si>
  <si>
    <t xml:space="preserve"> Wood </t>
  </si>
  <si>
    <t xml:space="preserve"> Textile</t>
  </si>
  <si>
    <t xml:space="preserve"> Others</t>
  </si>
  <si>
    <t xml:space="preserve"> Other</t>
  </si>
  <si>
    <t>Statement about non-paid packaging placed on the market or put into circulation</t>
  </si>
  <si>
    <t>Statement about exported packaging won't be subject to obligations to take back and recovery</t>
  </si>
  <si>
    <t>Statement about displaced packaging out of the circulation</t>
  </si>
  <si>
    <t>Recycled</t>
  </si>
  <si>
    <t>Energy recovered</t>
  </si>
  <si>
    <t>Disposed</t>
  </si>
  <si>
    <t>Fill in amounts in tons</t>
  </si>
  <si>
    <t xml:space="preserve"> Pallets EUR defined by ČSN 269110</t>
  </si>
  <si>
    <t xml:space="preserve">1) This statement is for statistical purposes only. </t>
  </si>
  <si>
    <t>Filled out statement send to: vykazy@ekokom.cz</t>
  </si>
  <si>
    <t>3) Packaging including packaging returned against deposit</t>
  </si>
  <si>
    <t>6) Sales packaging (formerly consumer packaging)</t>
  </si>
  <si>
    <r>
      <t xml:space="preserve">Sales packaging ( t ) </t>
    </r>
    <r>
      <rPr>
        <sz val="8"/>
        <rFont val="Arial"/>
        <family val="2"/>
        <charset val="238"/>
      </rPr>
      <t>6)</t>
    </r>
  </si>
  <si>
    <r>
      <t xml:space="preserve">Sales packaging ( t ) </t>
    </r>
    <r>
      <rPr>
        <sz val="8"/>
        <rFont val="Arial"/>
        <family val="2"/>
        <charset val="238"/>
      </rPr>
      <t>5)</t>
    </r>
  </si>
  <si>
    <t>bought in Czech Rep. 3)</t>
  </si>
  <si>
    <r>
      <t>5)</t>
    </r>
    <r>
      <rPr>
        <sz val="10"/>
        <rFont val="Arial"/>
        <family val="2"/>
        <charset val="238"/>
      </rPr>
      <t xml:space="preserve"> Sales packaging (formerly consumer packaging)</t>
    </r>
  </si>
  <si>
    <r>
      <t xml:space="preserve">Sales packaging ( t ) </t>
    </r>
    <r>
      <rPr>
        <sz val="8"/>
        <rFont val="Arial"/>
        <family val="2"/>
        <charset val="238"/>
      </rPr>
      <t>4)</t>
    </r>
  </si>
  <si>
    <r>
      <t>Trade packaging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5)</t>
    </r>
  </si>
  <si>
    <r>
      <t>Industrial packaging ( t )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4)</t>
    </r>
  </si>
  <si>
    <t>INVOICING ESTIMATE:</t>
  </si>
  <si>
    <t>4) Sales packaging (formerly consumer packaging)</t>
  </si>
  <si>
    <t>1) Packaging which does not meet the requierements of the Section 13, article No. 2 of Act No. 477/2001 Col. (one-way packaging)</t>
  </si>
  <si>
    <t>2) Packaging which meets the requierements of the section 2 letter k) (packaging is used exclusively to distribute goods to production)</t>
  </si>
  <si>
    <t>3) Packaging which does not meet the requierements of the Section 2 letter k), (packaging which is used to distribute goods to the shop)</t>
  </si>
  <si>
    <t>2) Packaging which does meet the requierements of the Section 13, article No. 2 of Act No. 477/2001 Col. (reusable packaging)</t>
  </si>
  <si>
    <t>5) Packaging which does not meet the requierements of the Section 2 letter k), (packaging which is used to distribute goods to the shop)</t>
  </si>
  <si>
    <t>4) Packaging which meets the requierements of the section 2 letter k) (packaging is used exclusively to distribute goods to production)</t>
  </si>
  <si>
    <t>4) Packaging which does not meet the requierements of the Section 2 letter k), (packaging which is used to distribute goods to the shop)</t>
  </si>
  <si>
    <t>3) Packaging which meets the requierements of the section 2 letter k) (packaging is used exclusively to distribute goods to production)</t>
  </si>
  <si>
    <t>2) Re-usable packaging which meets the requierements of Section 13, Subsection 2 of Act No. 477/2001 Coll., as amended by later regulations</t>
  </si>
  <si>
    <t>4) Sales packaging for milk, juice, wine, etc.</t>
  </si>
  <si>
    <r>
      <t xml:space="preserve">Trade packaging </t>
    </r>
    <r>
      <rPr>
        <sz val="8"/>
        <rFont val="Arial"/>
        <family val="2"/>
        <charset val="238"/>
      </rPr>
      <t>3)</t>
    </r>
  </si>
  <si>
    <r>
      <t xml:space="preserve">Industrial packaging ( t ) </t>
    </r>
    <r>
      <rPr>
        <sz val="8"/>
        <rFont val="Arial"/>
        <family val="2"/>
        <charset val="238"/>
      </rPr>
      <t>2)</t>
    </r>
  </si>
  <si>
    <r>
      <t xml:space="preserve">1-1 One-way packaging </t>
    </r>
    <r>
      <rPr>
        <sz val="8"/>
        <rFont val="Arial"/>
        <family val="2"/>
        <charset val="238"/>
      </rPr>
      <t>1)</t>
    </r>
  </si>
  <si>
    <r>
      <t xml:space="preserve">1-2 One-way packaging </t>
    </r>
    <r>
      <rPr>
        <sz val="8"/>
        <rFont val="Arial"/>
        <family val="2"/>
        <charset val="238"/>
      </rPr>
      <t>1)</t>
    </r>
  </si>
  <si>
    <r>
      <t xml:space="preserve">1-3 One-way packaging </t>
    </r>
    <r>
      <rPr>
        <sz val="8"/>
        <rFont val="Arial"/>
        <family val="2"/>
        <charset val="238"/>
      </rPr>
      <t>1)</t>
    </r>
  </si>
  <si>
    <r>
      <t xml:space="preserve">1-4 One-way packaging </t>
    </r>
    <r>
      <rPr>
        <sz val="8"/>
        <rFont val="Arial"/>
        <family val="2"/>
        <charset val="238"/>
      </rPr>
      <t>1)</t>
    </r>
  </si>
  <si>
    <r>
      <t xml:space="preserve">2-1 Reusable packaging </t>
    </r>
    <r>
      <rPr>
        <sz val="8"/>
        <rFont val="Arial"/>
        <family val="2"/>
        <charset val="238"/>
      </rPr>
      <t>2)</t>
    </r>
  </si>
  <si>
    <r>
      <t>4-1 Statistics list</t>
    </r>
    <r>
      <rPr>
        <sz val="8"/>
        <rFont val="Arial"/>
        <family val="2"/>
        <charset val="238"/>
      </rPr>
      <t xml:space="preserve"> 1)</t>
    </r>
  </si>
  <si>
    <r>
      <t xml:space="preserve">2-4 Reusable packaging </t>
    </r>
    <r>
      <rPr>
        <sz val="8"/>
        <rFont val="Arial"/>
        <family val="2"/>
        <charset val="238"/>
      </rPr>
      <t>2)</t>
    </r>
  </si>
  <si>
    <r>
      <t xml:space="preserve">2-3 Reusable packaging </t>
    </r>
    <r>
      <rPr>
        <sz val="8"/>
        <rFont val="Arial"/>
        <family val="2"/>
        <charset val="238"/>
      </rPr>
      <t>2)</t>
    </r>
  </si>
  <si>
    <r>
      <t xml:space="preserve">2-2 Reusable packaging </t>
    </r>
    <r>
      <rPr>
        <sz val="8"/>
        <rFont val="Arial"/>
        <family val="2"/>
        <charset val="238"/>
      </rPr>
      <t>2)</t>
    </r>
  </si>
  <si>
    <t>Address :</t>
  </si>
  <si>
    <t>Methodology for this statement you can find on www.ekokom.cz</t>
  </si>
  <si>
    <r>
      <t xml:space="preserve">Trade packaging </t>
    </r>
    <r>
      <rPr>
        <sz val="8"/>
        <rFont val="Arial"/>
        <family val="2"/>
        <charset val="238"/>
      </rPr>
      <t>4)</t>
    </r>
  </si>
  <si>
    <r>
      <t>Industrial packaging ( t )</t>
    </r>
    <r>
      <rPr>
        <sz val="8"/>
        <rFont val="Arial"/>
        <family val="2"/>
        <charset val="238"/>
      </rPr>
      <t xml:space="preserve"> 3)</t>
    </r>
  </si>
  <si>
    <r>
      <t>3-1 Reusable packaging</t>
    </r>
    <r>
      <rPr>
        <sz val="8"/>
        <rFont val="Arial"/>
        <family val="2"/>
        <charset val="238"/>
      </rPr>
      <t xml:space="preserve"> 2)</t>
    </r>
  </si>
  <si>
    <t xml:space="preserve"> Glass</t>
  </si>
  <si>
    <r>
      <t xml:space="preserve">Packaging placed on the market or puts into circulation - reusable </t>
    </r>
    <r>
      <rPr>
        <sz val="8"/>
        <rFont val="Arial"/>
        <family val="2"/>
        <charset val="238"/>
      </rPr>
      <t>2)</t>
    </r>
  </si>
  <si>
    <r>
      <t xml:space="preserve">Packaging placed on the market or puts into circulation - one-way </t>
    </r>
    <r>
      <rPr>
        <sz val="8"/>
        <rFont val="Arial"/>
        <family val="2"/>
        <charset val="238"/>
      </rPr>
      <t>3)</t>
    </r>
  </si>
  <si>
    <r>
      <t xml:space="preserve"> Beverage cartons</t>
    </r>
    <r>
      <rPr>
        <sz val="8"/>
        <rFont val="Arial CE"/>
        <charset val="238"/>
      </rPr>
      <t xml:space="preserve"> </t>
    </r>
    <r>
      <rPr>
        <sz val="8"/>
        <rFont val="Arial"/>
        <family val="2"/>
        <charset val="238"/>
      </rPr>
      <t>4)</t>
    </r>
  </si>
  <si>
    <t xml:space="preserve">4-2 Statistics list of plastic crates and pallets  </t>
  </si>
  <si>
    <t xml:space="preserve">Reusable packaging 1)2)  </t>
  </si>
  <si>
    <t>Type of crate</t>
  </si>
  <si>
    <t xml:space="preserve">Crate - beer - ALE </t>
  </si>
  <si>
    <t xml:space="preserve">Crate - beer - NRW </t>
  </si>
  <si>
    <t xml:space="preserve">Crate - soft drinks </t>
  </si>
  <si>
    <t xml:space="preserve">Crate - baked goods  </t>
  </si>
  <si>
    <t xml:space="preserve">Crate - fruits &amp; vegetables  </t>
  </si>
  <si>
    <t xml:space="preserve">Crate - meat </t>
  </si>
  <si>
    <t xml:space="preserve">Crate - smoked foods  </t>
  </si>
  <si>
    <t>Crates - other</t>
  </si>
  <si>
    <t>Handling pallet</t>
  </si>
  <si>
    <t>Average number of turns of 1 item of reusable packaging for period under consideration</t>
  </si>
  <si>
    <t xml:space="preserve">Packaging used </t>
  </si>
  <si>
    <t xml:space="preserve">Newly manufactured packaging     </t>
  </si>
  <si>
    <t xml:space="preserve">Displaced packaging </t>
  </si>
  <si>
    <t xml:space="preserve">Number of items of newly manufactured packaging - fill 
in PIECES             </t>
  </si>
  <si>
    <t xml:space="preserve">Number of items 
of displaced packaging - fill in PIECES </t>
  </si>
  <si>
    <t xml:space="preserve">Weight of 1 item of reusable packaging - fill                in TONNES </t>
  </si>
  <si>
    <t xml:space="preserve">Weight of 1 item of newly manufactured packaging - fill               in TONNES </t>
  </si>
  <si>
    <t xml:space="preserve">Weight of 1 item of displaced packaging - fill                 in TONNES </t>
  </si>
  <si>
    <t>green</t>
  </si>
  <si>
    <t>brown</t>
  </si>
  <si>
    <t>red</t>
  </si>
  <si>
    <t>red-brown</t>
  </si>
  <si>
    <t>black</t>
  </si>
  <si>
    <t xml:space="preserve">blue </t>
  </si>
  <si>
    <t>grey</t>
  </si>
  <si>
    <t>yellow</t>
  </si>
  <si>
    <t>other</t>
  </si>
  <si>
    <t>1) This statement is for statistical purposes only.</t>
  </si>
  <si>
    <t>Order number:</t>
  </si>
  <si>
    <r>
      <t xml:space="preserve">Reusable packaging </t>
    </r>
    <r>
      <rPr>
        <b/>
        <vertAlign val="subscript"/>
        <sz val="10"/>
        <rFont val="Arial"/>
        <family val="2"/>
        <charset val="238"/>
      </rPr>
      <t>2)</t>
    </r>
    <r>
      <rPr>
        <b/>
        <sz val="10"/>
        <rFont val="Arial"/>
        <family val="2"/>
        <charset val="238"/>
      </rPr>
      <t xml:space="preserve"> placed on the market or put into circulation (packaging used)                                                          </t>
    </r>
    <r>
      <rPr>
        <b/>
        <u/>
        <sz val="10"/>
        <rFont val="Arial"/>
        <family val="2"/>
        <charset val="238"/>
      </rPr>
      <t>Fill in TONNES</t>
    </r>
  </si>
  <si>
    <r>
      <t xml:space="preserve">Packaging newly placed on the market or put into circulation (newly manufactured packaging)                                       </t>
    </r>
    <r>
      <rPr>
        <b/>
        <u/>
        <sz val="10"/>
        <rFont val="Arial"/>
        <family val="2"/>
        <charset val="238"/>
      </rPr>
      <t>Fill in TONNES</t>
    </r>
  </si>
  <si>
    <r>
      <t xml:space="preserve">Reusable packaging that has been put out of circulation (displaced packaging)                                                                                              </t>
    </r>
    <r>
      <rPr>
        <b/>
        <u/>
        <sz val="10"/>
        <rFont val="Arial"/>
        <family val="2"/>
        <charset val="238"/>
      </rPr>
      <t>Fill in TONNES</t>
    </r>
  </si>
  <si>
    <t>2) Reusable packaging which meets the requirements of Section 13, Subsection 2 of Act No. 477/2001 Coll., as amended by later regulations.</t>
  </si>
  <si>
    <t>Statement about pre-paid packaging placed on the market or put into circulation</t>
  </si>
  <si>
    <t xml:space="preserve"> Pallets defined by ČSN 13382</t>
  </si>
  <si>
    <t xml:space="preserve"> IČO:</t>
  </si>
  <si>
    <t>4-1;</t>
  </si>
  <si>
    <t>4-2;</t>
  </si>
  <si>
    <t>IČO:</t>
  </si>
  <si>
    <r>
      <t xml:space="preserve"> Lightweight plastic carrier bags </t>
    </r>
    <r>
      <rPr>
        <vertAlign val="subscript"/>
        <sz val="10"/>
        <rFont val="Arial CE"/>
        <charset val="238"/>
      </rPr>
      <t>3)</t>
    </r>
  </si>
  <si>
    <r>
      <t xml:space="preserve">Placed on the market or puts into
circulation - one way  (fill in amounts in tons) </t>
    </r>
    <r>
      <rPr>
        <vertAlign val="subscript"/>
        <sz val="10"/>
        <rFont val="Arial"/>
        <family val="2"/>
        <charset val="238"/>
      </rPr>
      <t>2)</t>
    </r>
  </si>
  <si>
    <r>
      <t xml:space="preserve">Placed on the market or puts into
circulation - one way (fill in amounts in pieces) </t>
    </r>
    <r>
      <rPr>
        <vertAlign val="subscript"/>
        <sz val="10"/>
        <rFont val="Arial"/>
        <family val="2"/>
        <charset val="238"/>
      </rPr>
      <t>2)</t>
    </r>
  </si>
  <si>
    <r>
      <t xml:space="preserve">4-3 Statistics list of lightweight plastic carrier bags </t>
    </r>
    <r>
      <rPr>
        <b/>
        <vertAlign val="subscript"/>
        <sz val="16"/>
        <rFont val="Arial"/>
        <family val="2"/>
        <charset val="238"/>
      </rPr>
      <t>1)</t>
    </r>
  </si>
  <si>
    <t xml:space="preserve">    Packaging mentioned here are not intended for charging.</t>
  </si>
  <si>
    <t>2) Packaging which does not meet the requierements of Section 13, Subsection 2 (one-way)</t>
  </si>
  <si>
    <t>3) Lightweight plastic carrier bags 15 - 50 microns (Directive of the European Parliament and the Council (EU) 2015/720)</t>
  </si>
  <si>
    <t>4-3;</t>
  </si>
  <si>
    <t>3) Packaging which does not meet the requierements of Section 13, article No. 2 of Act No. 477/2001 Coll. (one-way packaging)</t>
  </si>
  <si>
    <t>2.39E</t>
  </si>
  <si>
    <t>. quarter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</si>
</sst>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,&quot;Kč&quot;_-;\-* #,##0.00,&quot;Kč&quot;_-;_-* \-??&quot; Kč&quot;_-;_-@_-"/>
    <numFmt numFmtId="165" formatCode="0.0000"/>
    <numFmt numFmtId="166" formatCode="_-* #,##0.00,_K_č_-;\-* #,##0.00,_K_č_-;_-* \-??\ _K_č_-;_-@_-"/>
    <numFmt numFmtId="167" formatCode="#,##0.000"/>
    <numFmt numFmtId="168" formatCode="#,##0.00\ &quot;Kč&quot;"/>
    <numFmt numFmtId="169" formatCode="0.000_ ;[Red]\-0.000_;\ "/>
    <numFmt numFmtId="170" formatCode="0.000_ ;[Red]\-0.000_;"/>
    <numFmt numFmtId="171" formatCode="0.000_ ;[Red]\-0.000;"/>
    <numFmt numFmtId="172" formatCode="0_ ;[Red]\-0;"/>
    <numFmt numFmtId="173" formatCode="#,##0_ ;[Red]\-#,##0\ "/>
  </numFmts>
  <fonts count="35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20"/>
      <name val="Arial CE"/>
      <family val="2"/>
      <charset val="238"/>
    </font>
    <font>
      <b/>
      <sz val="14"/>
      <name val="Arial CE"/>
      <family val="2"/>
      <charset val="238"/>
    </font>
    <font>
      <b/>
      <sz val="9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sz val="14"/>
      <name val="Arial CE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Unicode MS"/>
      <family val="2"/>
      <charset val="238"/>
    </font>
    <font>
      <sz val="10"/>
      <name val="Arial Unicode MS"/>
      <family val="2"/>
      <charset val="238"/>
    </font>
    <font>
      <b/>
      <sz val="14"/>
      <color indexed="10"/>
      <name val="Arial CE"/>
      <charset val="238"/>
    </font>
    <font>
      <b/>
      <sz val="8"/>
      <name val="Arial"/>
      <family val="2"/>
      <charset val="238"/>
    </font>
    <font>
      <sz val="9"/>
      <name val="Arial CE"/>
      <charset val="238"/>
    </font>
    <font>
      <sz val="10"/>
      <name val="Arial CE"/>
      <charset val="238"/>
    </font>
    <font>
      <b/>
      <sz val="15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b/>
      <vertAlign val="subscript"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vertAlign val="subscript"/>
      <sz val="10"/>
      <name val="Arial CE"/>
      <charset val="238"/>
    </font>
    <font>
      <vertAlign val="subscript"/>
      <sz val="10"/>
      <name val="Arial"/>
      <family val="2"/>
      <charset val="238"/>
    </font>
    <font>
      <b/>
      <vertAlign val="subscript"/>
      <sz val="16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0000"/>
      <name val="Arial CE"/>
    </font>
    <font>
      <sz val="8"/>
      <color rgb="FF000000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6" fontId="23" fillId="0" borderId="0" applyFill="0" applyBorder="0" applyAlignment="0" applyProtection="0"/>
    <xf numFmtId="0" fontId="6" fillId="0" borderId="0" applyNumberFormat="0" applyFill="0" applyBorder="0" applyAlignment="0" applyProtection="0"/>
    <xf numFmtId="164" fontId="23" fillId="0" borderId="0" applyFill="0" applyBorder="0" applyAlignment="0" applyProtection="0"/>
    <xf numFmtId="0" fontId="1" fillId="0" borderId="0"/>
    <xf numFmtId="0" fontId="1" fillId="0" borderId="0"/>
  </cellStyleXfs>
  <cellXfs count="261"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0" xfId="0" applyFont="1" applyBorder="1" applyProtection="1">
      <protection hidden="1"/>
    </xf>
    <xf numFmtId="49" fontId="4" fillId="0" borderId="1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/>
    <xf numFmtId="0" fontId="0" fillId="0" borderId="0" xfId="0" applyBorder="1" applyAlignment="1">
      <alignment horizontal="left"/>
    </xf>
    <xf numFmtId="0" fontId="11" fillId="0" borderId="0" xfId="0" applyFont="1" applyBorder="1" applyAlignment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3" fillId="0" borderId="1" xfId="0" applyFont="1" applyBorder="1" applyAlignment="1">
      <alignment vertical="center"/>
    </xf>
    <xf numFmtId="0" fontId="12" fillId="0" borderId="0" xfId="0" applyFont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/>
    <xf numFmtId="0" fontId="0" fillId="0" borderId="0" xfId="0" applyFill="1" applyBorder="1"/>
    <xf numFmtId="0" fontId="16" fillId="0" borderId="2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12" fillId="0" borderId="0" xfId="0" applyFont="1" applyFill="1" applyBorder="1" applyAlignment="1"/>
    <xf numFmtId="49" fontId="0" fillId="0" borderId="0" xfId="0" applyNumberFormat="1"/>
    <xf numFmtId="49" fontId="12" fillId="0" borderId="0" xfId="0" applyNumberFormat="1" applyFont="1" applyFill="1" applyBorder="1" applyAlignment="1"/>
    <xf numFmtId="0" fontId="13" fillId="0" borderId="0" xfId="0" applyFont="1" applyFill="1" applyBorder="1" applyAlignment="1"/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textRotation="90"/>
    </xf>
    <xf numFmtId="0" fontId="0" fillId="0" borderId="0" xfId="0" applyFill="1" applyBorder="1" applyAlignment="1"/>
    <xf numFmtId="0" fontId="0" fillId="0" borderId="8" xfId="0" applyFill="1" applyBorder="1" applyAlignment="1"/>
    <xf numFmtId="0" fontId="0" fillId="0" borderId="8" xfId="0" applyFill="1" applyBorder="1"/>
    <xf numFmtId="0" fontId="1" fillId="0" borderId="0" xfId="5" applyProtection="1">
      <protection hidden="1"/>
    </xf>
    <xf numFmtId="0" fontId="1" fillId="0" borderId="0" xfId="5" applyFont="1" applyProtection="1">
      <protection hidden="1"/>
    </xf>
    <xf numFmtId="0" fontId="0" fillId="0" borderId="0" xfId="0" applyFont="1" applyProtection="1">
      <protection hidden="1"/>
    </xf>
    <xf numFmtId="165" fontId="1" fillId="0" borderId="0" xfId="5" applyNumberFormat="1" applyProtection="1">
      <protection hidden="1"/>
    </xf>
    <xf numFmtId="164" fontId="1" fillId="0" borderId="0" xfId="3" applyFont="1" applyFill="1" applyBorder="1" applyAlignment="1" applyProtection="1">
      <protection hidden="1"/>
    </xf>
    <xf numFmtId="166" fontId="0" fillId="0" borderId="0" xfId="1" applyFont="1" applyFill="1" applyBorder="1" applyAlignment="1" applyProtection="1">
      <protection hidden="1"/>
    </xf>
    <xf numFmtId="167" fontId="1" fillId="0" borderId="0" xfId="5" applyNumberFormat="1" applyProtection="1">
      <protection hidden="1"/>
    </xf>
    <xf numFmtId="167" fontId="1" fillId="0" borderId="0" xfId="5" applyNumberFormat="1" applyFont="1" applyProtection="1">
      <protection hidden="1"/>
    </xf>
    <xf numFmtId="0" fontId="1" fillId="0" borderId="0" xfId="5" applyFont="1" applyAlignment="1" applyProtection="1">
      <alignment horizontal="center"/>
      <protection hidden="1"/>
    </xf>
    <xf numFmtId="4" fontId="1" fillId="0" borderId="0" xfId="5" applyNumberFormat="1" applyProtection="1">
      <protection hidden="1"/>
    </xf>
    <xf numFmtId="0" fontId="15" fillId="0" borderId="0" xfId="5" applyFont="1" applyAlignment="1" applyProtection="1">
      <alignment horizontal="center"/>
      <protection hidden="1"/>
    </xf>
    <xf numFmtId="167" fontId="15" fillId="0" borderId="0" xfId="5" applyNumberFormat="1" applyFont="1" applyAlignment="1" applyProtection="1">
      <alignment horizontal="center"/>
      <protection hidden="1"/>
    </xf>
    <xf numFmtId="0" fontId="15" fillId="2" borderId="0" xfId="5" applyFont="1" applyFill="1" applyAlignment="1" applyProtection="1">
      <alignment horizontal="center"/>
      <protection hidden="1"/>
    </xf>
    <xf numFmtId="4" fontId="15" fillId="2" borderId="0" xfId="5" applyNumberFormat="1" applyFont="1" applyFill="1" applyProtection="1">
      <protection hidden="1"/>
    </xf>
    <xf numFmtId="0" fontId="13" fillId="0" borderId="9" xfId="0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70" fontId="9" fillId="3" borderId="10" xfId="0" applyNumberFormat="1" applyFont="1" applyFill="1" applyBorder="1" applyProtection="1">
      <protection locked="0"/>
    </xf>
    <xf numFmtId="16" fontId="0" fillId="0" borderId="0" xfId="0" applyNumberFormat="1"/>
    <xf numFmtId="4" fontId="1" fillId="0" borderId="0" xfId="3" applyNumberFormat="1" applyFont="1" applyFill="1" applyBorder="1" applyAlignment="1" applyProtection="1">
      <protection hidden="1"/>
    </xf>
    <xf numFmtId="0" fontId="1" fillId="2" borderId="0" xfId="5" applyFont="1" applyFill="1" applyProtection="1">
      <protection hidden="1"/>
    </xf>
    <xf numFmtId="49" fontId="1" fillId="0" borderId="0" xfId="5" applyNumberFormat="1" applyFont="1" applyProtection="1">
      <protection hidden="1"/>
    </xf>
    <xf numFmtId="0" fontId="12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Protection="1">
      <protection hidden="1"/>
    </xf>
    <xf numFmtId="167" fontId="0" fillId="0" borderId="0" xfId="0" applyNumberFormat="1" applyProtection="1"/>
    <xf numFmtId="170" fontId="9" fillId="3" borderId="11" xfId="0" applyNumberFormat="1" applyFont="1" applyFill="1" applyBorder="1" applyProtection="1">
      <protection locked="0"/>
    </xf>
    <xf numFmtId="170" fontId="9" fillId="3" borderId="12" xfId="0" applyNumberFormat="1" applyFont="1" applyFill="1" applyBorder="1" applyProtection="1">
      <protection locked="0"/>
    </xf>
    <xf numFmtId="170" fontId="9" fillId="3" borderId="13" xfId="0" applyNumberFormat="1" applyFont="1" applyFill="1" applyBorder="1" applyProtection="1">
      <protection locked="0"/>
    </xf>
    <xf numFmtId="170" fontId="9" fillId="3" borderId="14" xfId="0" applyNumberFormat="1" applyFont="1" applyFill="1" applyBorder="1" applyProtection="1">
      <protection locked="0"/>
    </xf>
    <xf numFmtId="170" fontId="9" fillId="3" borderId="15" xfId="0" applyNumberFormat="1" applyFont="1" applyFill="1" applyBorder="1" applyProtection="1">
      <protection locked="0"/>
    </xf>
    <xf numFmtId="170" fontId="9" fillId="3" borderId="16" xfId="0" applyNumberFormat="1" applyFont="1" applyFill="1" applyBorder="1" applyProtection="1">
      <protection locked="0"/>
    </xf>
    <xf numFmtId="170" fontId="9" fillId="3" borderId="17" xfId="0" applyNumberFormat="1" applyFont="1" applyFill="1" applyBorder="1" applyProtection="1">
      <protection locked="0"/>
    </xf>
    <xf numFmtId="170" fontId="9" fillId="3" borderId="18" xfId="0" applyNumberFormat="1" applyFont="1" applyFill="1" applyBorder="1" applyProtection="1">
      <protection locked="0"/>
    </xf>
    <xf numFmtId="170" fontId="9" fillId="3" borderId="19" xfId="0" applyNumberFormat="1" applyFont="1" applyFill="1" applyBorder="1" applyProtection="1">
      <protection locked="0"/>
    </xf>
    <xf numFmtId="170" fontId="9" fillId="3" borderId="20" xfId="0" applyNumberFormat="1" applyFont="1" applyFill="1" applyBorder="1" applyProtection="1">
      <protection locked="0"/>
    </xf>
    <xf numFmtId="170" fontId="9" fillId="3" borderId="21" xfId="0" applyNumberFormat="1" applyFont="1" applyFill="1" applyBorder="1" applyProtection="1">
      <protection locked="0"/>
    </xf>
    <xf numFmtId="170" fontId="9" fillId="3" borderId="22" xfId="0" applyNumberFormat="1" applyFont="1" applyFill="1" applyBorder="1" applyProtection="1">
      <protection locked="0"/>
    </xf>
    <xf numFmtId="170" fontId="9" fillId="3" borderId="23" xfId="0" applyNumberFormat="1" applyFont="1" applyFill="1" applyBorder="1" applyProtection="1">
      <protection locked="0"/>
    </xf>
    <xf numFmtId="170" fontId="9" fillId="3" borderId="3" xfId="0" applyNumberFormat="1" applyFont="1" applyFill="1" applyBorder="1" applyProtection="1">
      <protection locked="0"/>
    </xf>
    <xf numFmtId="170" fontId="9" fillId="3" borderId="4" xfId="0" applyNumberFormat="1" applyFont="1" applyFill="1" applyBorder="1" applyProtection="1">
      <protection locked="0"/>
    </xf>
    <xf numFmtId="170" fontId="9" fillId="3" borderId="2" xfId="0" applyNumberFormat="1" applyFont="1" applyFill="1" applyBorder="1" applyProtection="1">
      <protection locked="0"/>
    </xf>
    <xf numFmtId="170" fontId="9" fillId="3" borderId="24" xfId="0" applyNumberFormat="1" applyFont="1" applyFill="1" applyBorder="1" applyProtection="1">
      <protection locked="0"/>
    </xf>
    <xf numFmtId="170" fontId="9" fillId="3" borderId="25" xfId="0" applyNumberFormat="1" applyFont="1" applyFill="1" applyBorder="1" applyProtection="1">
      <protection locked="0"/>
    </xf>
    <xf numFmtId="170" fontId="9" fillId="3" borderId="26" xfId="0" applyNumberFormat="1" applyFont="1" applyFill="1" applyBorder="1" applyProtection="1">
      <protection locked="0"/>
    </xf>
    <xf numFmtId="170" fontId="9" fillId="3" borderId="27" xfId="0" applyNumberFormat="1" applyFont="1" applyFill="1" applyBorder="1" applyProtection="1">
      <protection locked="0"/>
    </xf>
    <xf numFmtId="170" fontId="9" fillId="3" borderId="28" xfId="0" applyNumberFormat="1" applyFont="1" applyFill="1" applyBorder="1" applyProtection="1">
      <protection locked="0"/>
    </xf>
    <xf numFmtId="170" fontId="9" fillId="3" borderId="29" xfId="0" applyNumberFormat="1" applyFont="1" applyFill="1" applyBorder="1" applyProtection="1">
      <protection locked="0"/>
    </xf>
    <xf numFmtId="170" fontId="9" fillId="3" borderId="30" xfId="0" applyNumberFormat="1" applyFont="1" applyFill="1" applyBorder="1" applyProtection="1">
      <protection locked="0"/>
    </xf>
    <xf numFmtId="49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0" fillId="0" borderId="0" xfId="0" applyBorder="1" applyAlignment="1"/>
    <xf numFmtId="0" fontId="0" fillId="0" borderId="7" xfId="0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/>
    <xf numFmtId="0" fontId="22" fillId="0" borderId="0" xfId="0" applyFont="1" applyBorder="1" applyAlignment="1"/>
    <xf numFmtId="0" fontId="8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right"/>
    </xf>
    <xf numFmtId="0" fontId="22" fillId="0" borderId="0" xfId="0" applyFont="1" applyAlignment="1"/>
    <xf numFmtId="49" fontId="2" fillId="0" borderId="0" xfId="0" applyNumberFormat="1" applyFont="1" applyAlignment="1" applyProtection="1">
      <alignment horizontal="left" vertical="center"/>
      <protection hidden="1"/>
    </xf>
    <xf numFmtId="0" fontId="4" fillId="0" borderId="31" xfId="0" applyFont="1" applyFill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vertical="center"/>
      <protection hidden="1"/>
    </xf>
    <xf numFmtId="0" fontId="1" fillId="0" borderId="0" xfId="4" applyProtection="1">
      <protection hidden="1"/>
    </xf>
    <xf numFmtId="0" fontId="12" fillId="0" borderId="0" xfId="4" applyFont="1" applyFill="1" applyBorder="1" applyAlignment="1" applyProtection="1">
      <protection hidden="1"/>
    </xf>
    <xf numFmtId="0" fontId="12" fillId="0" borderId="0" xfId="4" applyFont="1" applyProtection="1">
      <protection hidden="1"/>
    </xf>
    <xf numFmtId="49" fontId="24" fillId="0" borderId="0" xfId="4" applyNumberFormat="1" applyFont="1" applyFill="1" applyBorder="1" applyAlignment="1" applyProtection="1">
      <alignment horizontal="left"/>
      <protection hidden="1"/>
    </xf>
    <xf numFmtId="0" fontId="13" fillId="0" borderId="0" xfId="4" applyFont="1" applyFill="1" applyBorder="1" applyAlignment="1" applyProtection="1">
      <alignment horizontal="center"/>
      <protection hidden="1"/>
    </xf>
    <xf numFmtId="171" fontId="16" fillId="8" borderId="32" xfId="4" applyNumberFormat="1" applyFont="1" applyFill="1" applyBorder="1" applyAlignment="1" applyProtection="1">
      <alignment vertical="center"/>
      <protection locked="0"/>
    </xf>
    <xf numFmtId="171" fontId="16" fillId="8" borderId="33" xfId="4" applyNumberFormat="1" applyFont="1" applyFill="1" applyBorder="1" applyAlignment="1" applyProtection="1">
      <alignment vertical="center"/>
      <protection locked="0"/>
    </xf>
    <xf numFmtId="171" fontId="16" fillId="8" borderId="34" xfId="4" applyNumberFormat="1" applyFont="1" applyFill="1" applyBorder="1" applyAlignment="1" applyProtection="1">
      <alignment vertical="center"/>
      <protection locked="0"/>
    </xf>
    <xf numFmtId="171" fontId="16" fillId="8" borderId="35" xfId="4" applyNumberFormat="1" applyFont="1" applyFill="1" applyBorder="1" applyAlignment="1" applyProtection="1">
      <alignment vertical="center"/>
      <protection locked="0"/>
    </xf>
    <xf numFmtId="171" fontId="16" fillId="8" borderId="36" xfId="4" applyNumberFormat="1" applyFont="1" applyFill="1" applyBorder="1" applyAlignment="1" applyProtection="1">
      <alignment vertical="center"/>
      <protection locked="0"/>
    </xf>
    <xf numFmtId="171" fontId="16" fillId="8" borderId="37" xfId="4" applyNumberFormat="1" applyFont="1" applyFill="1" applyBorder="1" applyAlignment="1" applyProtection="1">
      <alignment vertical="center"/>
      <protection locked="0"/>
    </xf>
    <xf numFmtId="171" fontId="16" fillId="8" borderId="38" xfId="4" applyNumberFormat="1" applyFont="1" applyFill="1" applyBorder="1" applyAlignment="1" applyProtection="1">
      <alignment vertical="center"/>
      <protection locked="0"/>
    </xf>
    <xf numFmtId="171" fontId="16" fillId="8" borderId="39" xfId="4" applyNumberFormat="1" applyFont="1" applyFill="1" applyBorder="1" applyAlignment="1" applyProtection="1">
      <alignment vertical="center"/>
      <protection locked="0"/>
    </xf>
    <xf numFmtId="171" fontId="16" fillId="8" borderId="40" xfId="4" applyNumberFormat="1" applyFont="1" applyFill="1" applyBorder="1" applyAlignment="1" applyProtection="1">
      <alignment vertical="center"/>
      <protection locked="0"/>
    </xf>
    <xf numFmtId="0" fontId="24" fillId="0" borderId="0" xfId="4" applyFont="1" applyFill="1" applyBorder="1" applyAlignment="1" applyProtection="1">
      <alignment horizontal="center"/>
      <protection hidden="1"/>
    </xf>
    <xf numFmtId="0" fontId="13" fillId="0" borderId="0" xfId="4" applyFont="1" applyFill="1" applyBorder="1" applyAlignment="1" applyProtection="1">
      <protection hidden="1"/>
    </xf>
    <xf numFmtId="0" fontId="14" fillId="0" borderId="0" xfId="4" applyFont="1" applyProtection="1">
      <protection hidden="1"/>
    </xf>
    <xf numFmtId="0" fontId="15" fillId="0" borderId="0" xfId="4" applyFont="1" applyFill="1" applyBorder="1" applyAlignment="1" applyProtection="1">
      <alignment horizontal="left" vertical="center"/>
      <protection hidden="1"/>
    </xf>
    <xf numFmtId="0" fontId="15" fillId="0" borderId="0" xfId="4" applyFont="1" applyFill="1" applyBorder="1" applyAlignment="1" applyProtection="1">
      <alignment horizontal="center" vertical="center"/>
      <protection hidden="1"/>
    </xf>
    <xf numFmtId="0" fontId="15" fillId="0" borderId="0" xfId="4" applyFont="1" applyFill="1" applyBorder="1" applyAlignment="1" applyProtection="1">
      <alignment vertical="center"/>
      <protection hidden="1"/>
    </xf>
    <xf numFmtId="0" fontId="1" fillId="0" borderId="0" xfId="4" applyFill="1" applyBorder="1" applyProtection="1">
      <protection hidden="1"/>
    </xf>
    <xf numFmtId="0" fontId="1" fillId="0" borderId="0" xfId="4" applyFill="1" applyBorder="1" applyAlignment="1" applyProtection="1">
      <protection hidden="1"/>
    </xf>
    <xf numFmtId="0" fontId="1" fillId="0" borderId="0" xfId="4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ont="1" applyBorder="1" applyAlignment="1" applyProtection="1">
      <protection hidden="1"/>
    </xf>
    <xf numFmtId="0" fontId="1" fillId="0" borderId="0" xfId="4" applyBorder="1" applyAlignment="1" applyProtection="1">
      <protection hidden="1"/>
    </xf>
    <xf numFmtId="0" fontId="15" fillId="4" borderId="41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/>
    </xf>
    <xf numFmtId="2" fontId="17" fillId="0" borderId="0" xfId="4" applyNumberFormat="1" applyFont="1" applyFill="1" applyBorder="1" applyProtection="1">
      <protection hidden="1"/>
    </xf>
    <xf numFmtId="0" fontId="4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protection hidden="1"/>
    </xf>
    <xf numFmtId="0" fontId="15" fillId="0" borderId="0" xfId="4" applyFont="1" applyFill="1" applyBorder="1" applyProtection="1">
      <protection hidden="1"/>
    </xf>
    <xf numFmtId="0" fontId="15" fillId="0" borderId="0" xfId="4" applyFont="1" applyProtection="1">
      <protection hidden="1"/>
    </xf>
    <xf numFmtId="0" fontId="32" fillId="0" borderId="0" xfId="4" applyFont="1" applyProtection="1">
      <protection hidden="1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17" fillId="0" borderId="0" xfId="5" applyNumberFormat="1" applyFont="1" applyProtection="1">
      <protection hidden="1"/>
    </xf>
    <xf numFmtId="172" fontId="16" fillId="8" borderId="44" xfId="4" applyNumberFormat="1" applyFont="1" applyFill="1" applyBorder="1" applyAlignment="1" applyProtection="1">
      <alignment horizontal="right" vertical="center" indent="1"/>
      <protection locked="0"/>
    </xf>
    <xf numFmtId="169" fontId="16" fillId="8" borderId="44" xfId="4" applyNumberFormat="1" applyFont="1" applyFill="1" applyBorder="1" applyAlignment="1" applyProtection="1">
      <alignment horizontal="right" vertical="center" indent="1"/>
      <protection locked="0"/>
    </xf>
    <xf numFmtId="168" fontId="7" fillId="5" borderId="0" xfId="0" applyNumberFormat="1" applyFont="1" applyFill="1" applyBorder="1" applyAlignment="1" applyProtection="1">
      <alignment horizontal="right" vertic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49" fontId="4" fillId="3" borderId="9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hidden="1"/>
    </xf>
    <xf numFmtId="0" fontId="9" fillId="5" borderId="0" xfId="0" applyFont="1" applyFill="1" applyBorder="1" applyAlignment="1" applyProtection="1">
      <alignment horizontal="center" vertical="center" wrapText="1"/>
      <protection hidden="1"/>
    </xf>
    <xf numFmtId="0" fontId="9" fillId="5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center"/>
    </xf>
    <xf numFmtId="49" fontId="10" fillId="3" borderId="0" xfId="0" applyNumberFormat="1" applyFont="1" applyFill="1" applyAlignment="1" applyProtection="1">
      <alignment horizontal="left" vertical="center"/>
      <protection locked="0" hidden="1"/>
    </xf>
    <xf numFmtId="49" fontId="10" fillId="3" borderId="0" xfId="0" applyNumberFormat="1" applyFont="1" applyFill="1" applyBorder="1" applyAlignment="1" applyProtection="1">
      <alignment horizontal="left" vertical="center"/>
      <protection locked="0"/>
    </xf>
    <xf numFmtId="49" fontId="10" fillId="3" borderId="0" xfId="2" applyNumberFormat="1" applyFont="1" applyFill="1" applyBorder="1" applyAlignment="1" applyProtection="1">
      <alignment horizontal="left" vertical="center"/>
      <protection locked="0"/>
    </xf>
    <xf numFmtId="4" fontId="20" fillId="0" borderId="0" xfId="0" applyNumberFormat="1" applyFont="1" applyBorder="1" applyAlignment="1">
      <alignment horizontal="center" vertical="center" wrapText="1"/>
    </xf>
    <xf numFmtId="0" fontId="4" fillId="0" borderId="45" xfId="0" applyFont="1" applyBorder="1" applyAlignment="1" applyProtection="1">
      <alignment horizontal="center"/>
      <protection hidden="1"/>
    </xf>
    <xf numFmtId="0" fontId="4" fillId="3" borderId="46" xfId="0" applyFont="1" applyFill="1" applyBorder="1" applyAlignment="1" applyProtection="1">
      <alignment horizontal="left" vertical="center"/>
      <protection locked="0"/>
    </xf>
    <xf numFmtId="0" fontId="4" fillId="3" borderId="47" xfId="0" applyFont="1" applyFill="1" applyBorder="1" applyAlignment="1" applyProtection="1">
      <alignment horizontal="left" vertical="center"/>
      <protection locked="0"/>
    </xf>
    <xf numFmtId="49" fontId="7" fillId="3" borderId="0" xfId="2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hidden="1"/>
    </xf>
    <xf numFmtId="49" fontId="10" fillId="3" borderId="48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49" xfId="0" applyFont="1" applyFill="1" applyBorder="1" applyAlignment="1" applyProtection="1">
      <alignment horizontal="left" vertical="center"/>
      <protection hidden="1"/>
    </xf>
    <xf numFmtId="0" fontId="4" fillId="6" borderId="50" xfId="0" applyFont="1" applyFill="1" applyBorder="1" applyAlignment="1" applyProtection="1">
      <alignment horizontal="center" vertical="center"/>
      <protection locked="0"/>
    </xf>
    <xf numFmtId="0" fontId="0" fillId="0" borderId="48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48" xfId="0" applyBorder="1" applyAlignment="1">
      <alignment horizontal="right"/>
    </xf>
    <xf numFmtId="0" fontId="0" fillId="0" borderId="50" xfId="0" applyBorder="1" applyAlignment="1">
      <alignment horizontal="left"/>
    </xf>
    <xf numFmtId="0" fontId="0" fillId="0" borderId="50" xfId="0" applyFont="1" applyBorder="1" applyAlignment="1">
      <alignment horizontal="left"/>
    </xf>
    <xf numFmtId="170" fontId="9" fillId="7" borderId="50" xfId="0" applyNumberFormat="1" applyFont="1" applyFill="1" applyBorder="1" applyAlignment="1" applyProtection="1">
      <alignment horizontal="center"/>
      <protection hidden="1"/>
    </xf>
    <xf numFmtId="170" fontId="9" fillId="7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170" fontId="9" fillId="7" borderId="50" xfId="0" applyNumberFormat="1" applyFont="1" applyFill="1" applyBorder="1" applyAlignment="1" applyProtection="1">
      <alignment horizontal="center"/>
    </xf>
    <xf numFmtId="0" fontId="13" fillId="0" borderId="53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5" fillId="0" borderId="5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textRotation="90"/>
    </xf>
    <xf numFmtId="0" fontId="0" fillId="0" borderId="50" xfId="0" applyFont="1" applyBorder="1" applyAlignment="1">
      <alignment horizontal="center" vertical="center" textRotation="90"/>
    </xf>
    <xf numFmtId="0" fontId="13" fillId="0" borderId="53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49" fontId="0" fillId="0" borderId="48" xfId="0" applyNumberForma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0" fillId="0" borderId="50" xfId="0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170" fontId="9" fillId="3" borderId="50" xfId="0" applyNumberFormat="1" applyFont="1" applyFill="1" applyBorder="1" applyAlignment="1" applyProtection="1">
      <alignment horizontal="center"/>
      <protection locked="0"/>
    </xf>
    <xf numFmtId="0" fontId="19" fillId="0" borderId="50" xfId="0" applyFont="1" applyFill="1" applyBorder="1" applyAlignment="1">
      <alignment horizontal="left" vertical="center"/>
    </xf>
    <xf numFmtId="49" fontId="0" fillId="0" borderId="54" xfId="0" applyNumberFormat="1" applyFill="1" applyBorder="1" applyAlignment="1">
      <alignment horizontal="left"/>
    </xf>
    <xf numFmtId="0" fontId="0" fillId="0" borderId="54" xfId="0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5" fillId="0" borderId="50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 wrapText="1"/>
    </xf>
    <xf numFmtId="0" fontId="24" fillId="0" borderId="0" xfId="4" applyFont="1" applyFill="1" applyBorder="1" applyAlignment="1" applyProtection="1">
      <alignment horizontal="left"/>
      <protection hidden="1"/>
    </xf>
    <xf numFmtId="0" fontId="13" fillId="0" borderId="53" xfId="0" applyNumberFormat="1" applyFont="1" applyBorder="1" applyAlignment="1" applyProtection="1">
      <alignment horizontal="center" vertical="center"/>
      <protection hidden="1"/>
    </xf>
    <xf numFmtId="0" fontId="13" fillId="0" borderId="9" xfId="0" applyNumberFormat="1" applyFont="1" applyBorder="1" applyAlignment="1" applyProtection="1">
      <alignment horizontal="center" vertical="center"/>
      <protection hidden="1"/>
    </xf>
    <xf numFmtId="49" fontId="24" fillId="0" borderId="0" xfId="4" applyNumberFormat="1" applyFont="1" applyFill="1" applyBorder="1" applyAlignment="1" applyProtection="1">
      <alignment horizontal="left"/>
      <protection hidden="1"/>
    </xf>
    <xf numFmtId="0" fontId="25" fillId="0" borderId="46" xfId="4" applyFont="1" applyFill="1" applyBorder="1" applyAlignment="1" applyProtection="1">
      <alignment horizontal="center" vertical="center"/>
      <protection hidden="1"/>
    </xf>
    <xf numFmtId="0" fontId="25" fillId="0" borderId="55" xfId="4" applyFont="1" applyFill="1" applyBorder="1" applyAlignment="1" applyProtection="1">
      <alignment horizontal="center" vertical="center"/>
      <protection hidden="1"/>
    </xf>
    <xf numFmtId="0" fontId="25" fillId="0" borderId="47" xfId="4" applyFont="1" applyFill="1" applyBorder="1" applyAlignment="1" applyProtection="1">
      <alignment horizontal="center" vertical="center"/>
      <protection hidden="1"/>
    </xf>
    <xf numFmtId="0" fontId="15" fillId="0" borderId="56" xfId="4" applyFont="1" applyBorder="1" applyAlignment="1" applyProtection="1">
      <alignment horizontal="center" vertical="center"/>
      <protection hidden="1"/>
    </xf>
    <xf numFmtId="0" fontId="15" fillId="0" borderId="57" xfId="4" applyFont="1" applyBorder="1" applyAlignment="1" applyProtection="1">
      <alignment horizontal="center" vertical="center"/>
      <protection hidden="1"/>
    </xf>
    <xf numFmtId="0" fontId="15" fillId="0" borderId="58" xfId="4" applyFont="1" applyBorder="1" applyAlignment="1" applyProtection="1">
      <alignment horizontal="center" vertical="center"/>
      <protection hidden="1"/>
    </xf>
    <xf numFmtId="0" fontId="15" fillId="0" borderId="59" xfId="4" applyFont="1" applyBorder="1" applyAlignment="1" applyProtection="1">
      <alignment horizontal="center" vertical="center"/>
      <protection hidden="1"/>
    </xf>
    <xf numFmtId="0" fontId="15" fillId="0" borderId="56" xfId="4" applyFont="1" applyBorder="1" applyAlignment="1" applyProtection="1">
      <alignment horizontal="center" vertical="center" wrapText="1" shrinkToFit="1"/>
      <protection hidden="1"/>
    </xf>
    <xf numFmtId="0" fontId="15" fillId="0" borderId="60" xfId="4" applyFont="1" applyBorder="1" applyAlignment="1" applyProtection="1">
      <alignment horizontal="center" vertical="center" wrapText="1" shrinkToFit="1"/>
      <protection hidden="1"/>
    </xf>
    <xf numFmtId="0" fontId="15" fillId="0" borderId="58" xfId="4" applyFont="1" applyBorder="1" applyAlignment="1" applyProtection="1">
      <alignment horizontal="center" vertical="center" wrapText="1" shrinkToFit="1"/>
      <protection hidden="1"/>
    </xf>
    <xf numFmtId="0" fontId="15" fillId="0" borderId="61" xfId="4" applyFont="1" applyBorder="1" applyAlignment="1" applyProtection="1">
      <alignment horizontal="center" vertical="center" wrapText="1" shrinkToFit="1"/>
      <protection hidden="1"/>
    </xf>
    <xf numFmtId="0" fontId="15" fillId="0" borderId="62" xfId="4" applyFont="1" applyBorder="1" applyAlignment="1" applyProtection="1">
      <alignment horizontal="center" vertical="center" wrapText="1" shrinkToFit="1"/>
      <protection hidden="1"/>
    </xf>
    <xf numFmtId="0" fontId="15" fillId="0" borderId="63" xfId="4" applyFont="1" applyBorder="1" applyAlignment="1" applyProtection="1">
      <alignment horizontal="center" vertical="center" wrapText="1" shrinkToFit="1"/>
      <protection hidden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6" xfId="4" applyFont="1" applyFill="1" applyBorder="1" applyAlignment="1" applyProtection="1">
      <alignment horizontal="left" vertical="center"/>
      <protection hidden="1"/>
    </xf>
    <xf numFmtId="0" fontId="15" fillId="0" borderId="55" xfId="4" applyFont="1" applyFill="1" applyBorder="1" applyAlignment="1" applyProtection="1">
      <alignment horizontal="left" vertical="center"/>
      <protection hidden="1"/>
    </xf>
    <xf numFmtId="171" fontId="16" fillId="8" borderId="46" xfId="4" applyNumberFormat="1" applyFont="1" applyFill="1" applyBorder="1" applyAlignment="1" applyProtection="1">
      <alignment horizontal="right" vertical="center" indent="1"/>
      <protection locked="0"/>
    </xf>
    <xf numFmtId="171" fontId="16" fillId="8" borderId="47" xfId="4" applyNumberFormat="1" applyFont="1" applyFill="1" applyBorder="1" applyAlignment="1" applyProtection="1">
      <alignment horizontal="right" vertical="center" indent="1"/>
      <protection locked="0"/>
    </xf>
    <xf numFmtId="0" fontId="15" fillId="0" borderId="60" xfId="4" applyFont="1" applyBorder="1" applyAlignment="1" applyProtection="1">
      <alignment horizontal="center" vertical="center"/>
      <protection hidden="1"/>
    </xf>
    <xf numFmtId="0" fontId="15" fillId="0" borderId="61" xfId="4" applyFont="1" applyBorder="1" applyAlignment="1" applyProtection="1">
      <alignment horizontal="center" vertical="center"/>
      <protection hidden="1"/>
    </xf>
    <xf numFmtId="49" fontId="15" fillId="0" borderId="62" xfId="4" applyNumberFormat="1" applyFont="1" applyBorder="1" applyAlignment="1" applyProtection="1">
      <alignment horizontal="center" vertical="center" wrapText="1" shrinkToFit="1"/>
      <protection hidden="1"/>
    </xf>
    <xf numFmtId="49" fontId="15" fillId="0" borderId="63" xfId="4" applyNumberFormat="1" applyFont="1" applyBorder="1" applyAlignment="1" applyProtection="1">
      <alignment horizontal="center" vertical="center" wrapText="1" shrinkToFit="1"/>
      <protection hidden="1"/>
    </xf>
    <xf numFmtId="0" fontId="15" fillId="0" borderId="46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/>
    </xf>
    <xf numFmtId="0" fontId="0" fillId="0" borderId="47" xfId="0" applyBorder="1" applyAlignment="1">
      <alignment horizontal="left"/>
    </xf>
    <xf numFmtId="0" fontId="15" fillId="0" borderId="47" xfId="4" applyFont="1" applyFill="1" applyBorder="1" applyAlignment="1" applyProtection="1">
      <alignment horizontal="left" vertical="center"/>
      <protection hidden="1"/>
    </xf>
    <xf numFmtId="172" fontId="16" fillId="8" borderId="46" xfId="4" applyNumberFormat="1" applyFont="1" applyFill="1" applyBorder="1" applyAlignment="1" applyProtection="1">
      <alignment horizontal="right" vertical="center" indent="1"/>
      <protection locked="0"/>
    </xf>
    <xf numFmtId="172" fontId="16" fillId="8" borderId="47" xfId="4" applyNumberFormat="1" applyFont="1" applyFill="1" applyBorder="1" applyAlignment="1" applyProtection="1">
      <alignment horizontal="right" vertical="center" indent="1"/>
      <protection locked="0"/>
    </xf>
    <xf numFmtId="0" fontId="25" fillId="0" borderId="46" xfId="4" applyFont="1" applyFill="1" applyBorder="1" applyAlignment="1" applyProtection="1">
      <alignment horizontal="center"/>
      <protection hidden="1"/>
    </xf>
    <xf numFmtId="0" fontId="25" fillId="0" borderId="55" xfId="4" applyFont="1" applyFill="1" applyBorder="1" applyAlignment="1" applyProtection="1">
      <alignment horizontal="center"/>
      <protection hidden="1"/>
    </xf>
    <xf numFmtId="0" fontId="25" fillId="0" borderId="47" xfId="4" applyFont="1" applyFill="1" applyBorder="1" applyAlignment="1" applyProtection="1">
      <alignment horizontal="center"/>
      <protection hidden="1"/>
    </xf>
    <xf numFmtId="0" fontId="17" fillId="0" borderId="0" xfId="4" applyFont="1" applyFill="1" applyBorder="1" applyAlignment="1" applyProtection="1">
      <alignment horizontal="right"/>
      <protection hidden="1"/>
    </xf>
    <xf numFmtId="0" fontId="1" fillId="0" borderId="0" xfId="4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/>
      <protection hidden="1"/>
    </xf>
    <xf numFmtId="173" fontId="9" fillId="3" borderId="50" xfId="0" applyNumberFormat="1" applyFont="1" applyFill="1" applyBorder="1" applyAlignment="1" applyProtection="1">
      <alignment horizontal="center"/>
      <protection locked="0"/>
    </xf>
  </cellXfs>
  <cellStyles count="6">
    <cellStyle name="Čárka" xfId="1" builtinId="3"/>
    <cellStyle name="Hypertextový odkaz" xfId="2" builtinId="8"/>
    <cellStyle name="Měna" xfId="3" builtinId="4"/>
    <cellStyle name="Normální" xfId="0" builtinId="0"/>
    <cellStyle name="Normální 2" xfId="4"/>
    <cellStyle name="normální_Temp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Label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152400</xdr:rowOff>
    </xdr:from>
    <xdr:to>
      <xdr:col>8</xdr:col>
      <xdr:colOff>0</xdr:colOff>
      <xdr:row>5</xdr:row>
      <xdr:rowOff>1057275</xdr:rowOff>
    </xdr:to>
    <xdr:sp macro="" textlink="">
      <xdr:nvSpPr>
        <xdr:cNvPr id="1264" name="Rectangle 1"/>
        <xdr:cNvSpPr>
          <a:spLocks noChangeArrowheads="1"/>
        </xdr:cNvSpPr>
      </xdr:nvSpPr>
      <xdr:spPr bwMode="auto">
        <a:xfrm>
          <a:off x="390525" y="2381250"/>
          <a:ext cx="5600700" cy="904875"/>
        </a:xfrm>
        <a:prstGeom prst="rect">
          <a:avLst/>
        </a:prstGeom>
        <a:solidFill>
          <a:srgbClr val="FFFFFF"/>
        </a:solidFill>
        <a:ln w="1584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676275</xdr:colOff>
      <xdr:row>0</xdr:row>
      <xdr:rowOff>95250</xdr:rowOff>
    </xdr:from>
    <xdr:to>
      <xdr:col>5</xdr:col>
      <xdr:colOff>1228725</xdr:colOff>
      <xdr:row>0</xdr:row>
      <xdr:rowOff>781050</xdr:rowOff>
    </xdr:to>
    <xdr:pic>
      <xdr:nvPicPr>
        <xdr:cNvPr id="12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95250"/>
          <a:ext cx="31813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190500</xdr:colOff>
          <xdr:row>5</xdr:row>
          <xdr:rowOff>466725</xdr:rowOff>
        </xdr:from>
        <xdr:to>
          <xdr:col>2</xdr:col>
          <xdr:colOff>66675</xdr:colOff>
          <xdr:row>5</xdr:row>
          <xdr:rowOff>714375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1-1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161925</xdr:colOff>
          <xdr:row>5</xdr:row>
          <xdr:rowOff>466725</xdr:rowOff>
        </xdr:from>
        <xdr:to>
          <xdr:col>4</xdr:col>
          <xdr:colOff>295275</xdr:colOff>
          <xdr:row>5</xdr:row>
          <xdr:rowOff>714375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1-4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5</xdr:row>
          <xdr:rowOff>466725</xdr:rowOff>
        </xdr:from>
        <xdr:to>
          <xdr:col>2</xdr:col>
          <xdr:colOff>838200</xdr:colOff>
          <xdr:row>5</xdr:row>
          <xdr:rowOff>714375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1-2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1066800</xdr:colOff>
          <xdr:row>5</xdr:row>
          <xdr:rowOff>466725</xdr:rowOff>
        </xdr:from>
        <xdr:to>
          <xdr:col>2</xdr:col>
          <xdr:colOff>1628775</xdr:colOff>
          <xdr:row>5</xdr:row>
          <xdr:rowOff>714375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1-3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190500</xdr:colOff>
          <xdr:row>5</xdr:row>
          <xdr:rowOff>762000</xdr:rowOff>
        </xdr:from>
        <xdr:to>
          <xdr:col>2</xdr:col>
          <xdr:colOff>66675</xdr:colOff>
          <xdr:row>5</xdr:row>
          <xdr:rowOff>1009650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2-1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161925</xdr:colOff>
          <xdr:row>5</xdr:row>
          <xdr:rowOff>762000</xdr:rowOff>
        </xdr:from>
        <xdr:to>
          <xdr:col>4</xdr:col>
          <xdr:colOff>295275</xdr:colOff>
          <xdr:row>5</xdr:row>
          <xdr:rowOff>1009650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2-4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5</xdr:row>
          <xdr:rowOff>762000</xdr:rowOff>
        </xdr:from>
        <xdr:to>
          <xdr:col>2</xdr:col>
          <xdr:colOff>838200</xdr:colOff>
          <xdr:row>5</xdr:row>
          <xdr:rowOff>1009650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2-2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1066800</xdr:colOff>
          <xdr:row>5</xdr:row>
          <xdr:rowOff>762000</xdr:rowOff>
        </xdr:from>
        <xdr:to>
          <xdr:col>2</xdr:col>
          <xdr:colOff>1628775</xdr:colOff>
          <xdr:row>5</xdr:row>
          <xdr:rowOff>1009650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2-3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5</xdr:row>
          <xdr:rowOff>466725</xdr:rowOff>
        </xdr:from>
        <xdr:to>
          <xdr:col>5</xdr:col>
          <xdr:colOff>600075</xdr:colOff>
          <xdr:row>5</xdr:row>
          <xdr:rowOff>714375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3-1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800100</xdr:colOff>
          <xdr:row>5</xdr:row>
          <xdr:rowOff>771525</xdr:rowOff>
        </xdr:from>
        <xdr:to>
          <xdr:col>6</xdr:col>
          <xdr:colOff>123825</xdr:colOff>
          <xdr:row>5</xdr:row>
          <xdr:rowOff>1019175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4-2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5</xdr:row>
          <xdr:rowOff>219075</xdr:rowOff>
        </xdr:from>
        <xdr:to>
          <xdr:col>6</xdr:col>
          <xdr:colOff>266700</xdr:colOff>
          <xdr:row>5</xdr:row>
          <xdr:rowOff>447675</xdr:rowOff>
        </xdr:to>
        <xdr:sp macro="" textlink="">
          <xdr:nvSpPr>
            <xdr:cNvPr id="1037" name="Labe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Here check off pages you have filled (in case you send this statement by fax or post)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800100</xdr:colOff>
          <xdr:row>5</xdr:row>
          <xdr:rowOff>466725</xdr:rowOff>
        </xdr:from>
        <xdr:to>
          <xdr:col>6</xdr:col>
          <xdr:colOff>123825</xdr:colOff>
          <xdr:row>5</xdr:row>
          <xdr:rowOff>714375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4-1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323850</xdr:colOff>
          <xdr:row>5</xdr:row>
          <xdr:rowOff>466725</xdr:rowOff>
        </xdr:from>
        <xdr:to>
          <xdr:col>7</xdr:col>
          <xdr:colOff>438150</xdr:colOff>
          <xdr:row>5</xdr:row>
          <xdr:rowOff>714375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4-3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</xdr:row>
      <xdr:rowOff>171451</xdr:rowOff>
    </xdr:from>
    <xdr:to>
      <xdr:col>13</xdr:col>
      <xdr:colOff>571501</xdr:colOff>
      <xdr:row>2</xdr:row>
      <xdr:rowOff>1047751</xdr:rowOff>
    </xdr:to>
    <xdr:sp macro="" textlink="">
      <xdr:nvSpPr>
        <xdr:cNvPr id="2" name="TextovéPole 1"/>
        <xdr:cNvSpPr txBox="1"/>
      </xdr:nvSpPr>
      <xdr:spPr>
        <a:xfrm>
          <a:off x="19051" y="847726"/>
          <a:ext cx="9353550" cy="876300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cs-CZ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Filling the companies joined to the Voluntary Agreement on measures to ensure compliance with Commission Decision 2009/292/EC of 24 March 2009, establishing the conditions for derogation of plastic crates and plastic pallets in relation to heavy metal concentration levels established in European Parliament and Council Directive 94/62/EC on packaging and packaging waste.</a:t>
          </a:r>
          <a:endParaRPr lang="cs-CZ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zastera/Documents/Ekokom/SUBJEKTY/KLIENTI/Kli_VYKAZY/VERZE%202.17/ctvrtletni_vykaz_Klient_2.16C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1-1"/>
      <sheetName val="1-2"/>
      <sheetName val="1-3"/>
      <sheetName val="1-4"/>
      <sheetName val="2-1"/>
      <sheetName val="2-2"/>
      <sheetName val="2-3"/>
      <sheetName val="2-4"/>
      <sheetName val="3-1"/>
      <sheetName val="4-1"/>
      <sheetName val="4-2"/>
      <sheetName val="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P26"/>
  <sheetViews>
    <sheetView showGridLines="0" tabSelected="1" workbookViewId="0">
      <selection activeCell="D7" sqref="D7:H7"/>
    </sheetView>
  </sheetViews>
  <sheetFormatPr defaultRowHeight="12.75"/>
  <cols>
    <col min="1" max="1" width="5.7109375" bestFit="1" customWidth="1"/>
    <col min="2" max="2" width="10.28515625" customWidth="1"/>
    <col min="3" max="3" width="25.140625" customWidth="1"/>
    <col min="4" max="4" width="6.42578125" customWidth="1"/>
    <col min="5" max="5" width="7.85546875" customWidth="1"/>
    <col min="6" max="6" width="18.5703125" customWidth="1"/>
    <col min="7" max="7" width="6.7109375" customWidth="1"/>
  </cols>
  <sheetData>
    <row r="1" spans="1:16" ht="73.5" customHeight="1">
      <c r="A1" s="115" t="s">
        <v>174</v>
      </c>
      <c r="B1" s="182" t="s">
        <v>0</v>
      </c>
      <c r="C1" s="182"/>
      <c r="D1" s="182"/>
      <c r="E1" s="182"/>
      <c r="F1" s="182"/>
      <c r="G1" s="182"/>
      <c r="H1" s="182"/>
      <c r="I1" s="2"/>
      <c r="J1" s="2"/>
      <c r="K1" s="2"/>
      <c r="L1" s="2"/>
      <c r="M1" s="2"/>
    </row>
    <row r="2" spans="1:16" ht="30" customHeight="1">
      <c r="A2" s="1"/>
      <c r="B2" s="181" t="s">
        <v>45</v>
      </c>
      <c r="C2" s="181"/>
      <c r="D2" s="181"/>
      <c r="E2" s="181"/>
      <c r="F2" s="181"/>
      <c r="G2" s="181"/>
      <c r="H2" s="181"/>
      <c r="I2" s="2"/>
      <c r="J2" s="2"/>
      <c r="K2" s="2"/>
      <c r="L2" s="2"/>
      <c r="M2" s="2"/>
    </row>
    <row r="3" spans="1:16" ht="12" customHeight="1">
      <c r="A3" s="1"/>
      <c r="B3" s="182"/>
      <c r="C3" s="182"/>
      <c r="D3" s="182"/>
      <c r="E3" s="182"/>
      <c r="F3" s="182"/>
      <c r="G3" s="182"/>
      <c r="H3" s="182"/>
      <c r="I3" s="2"/>
      <c r="J3" s="2"/>
      <c r="K3" s="2"/>
      <c r="L3" s="2"/>
      <c r="M3" s="2"/>
    </row>
    <row r="4" spans="1:16" ht="30" customHeight="1" thickBot="1">
      <c r="A4" s="3"/>
      <c r="B4" s="183"/>
      <c r="C4" s="184"/>
      <c r="D4" s="116">
        <v>1</v>
      </c>
      <c r="E4" s="185" t="s">
        <v>175</v>
      </c>
      <c r="F4" s="186"/>
      <c r="G4" s="186"/>
      <c r="H4" s="186"/>
      <c r="I4" s="2"/>
      <c r="J4" s="2"/>
      <c r="K4" s="2"/>
      <c r="L4" s="2"/>
      <c r="M4" s="2"/>
    </row>
    <row r="5" spans="1:16" ht="30" customHeight="1" thickBot="1">
      <c r="A5" s="3"/>
      <c r="B5" s="172"/>
      <c r="C5" s="172"/>
      <c r="D5" s="187"/>
      <c r="E5" s="187"/>
      <c r="F5" s="187"/>
      <c r="G5" s="180"/>
      <c r="H5" s="180"/>
      <c r="I5" s="2"/>
      <c r="J5" s="2"/>
      <c r="K5" s="2"/>
      <c r="L5" s="2"/>
      <c r="M5" s="2"/>
    </row>
    <row r="6" spans="1:16" ht="93.75" customHeight="1">
      <c r="A6" s="3"/>
      <c r="B6" s="181"/>
      <c r="C6" s="181"/>
      <c r="D6" s="181"/>
      <c r="E6" s="181"/>
      <c r="F6" s="181"/>
      <c r="G6" s="181"/>
      <c r="H6" s="181"/>
      <c r="I6" s="2"/>
      <c r="J6" s="178"/>
      <c r="K6" s="178"/>
      <c r="L6" s="178"/>
      <c r="M6" s="178"/>
      <c r="N6" s="178"/>
      <c r="O6" s="178"/>
      <c r="P6" s="178"/>
    </row>
    <row r="7" spans="1:16" ht="30" customHeight="1">
      <c r="A7" s="3"/>
      <c r="B7" s="163" t="s">
        <v>46</v>
      </c>
      <c r="C7" s="163"/>
      <c r="D7" s="179"/>
      <c r="E7" s="179"/>
      <c r="F7" s="179"/>
      <c r="G7" s="179"/>
      <c r="H7" s="179"/>
      <c r="I7" s="2"/>
    </row>
    <row r="8" spans="1:16" ht="19.5" customHeight="1">
      <c r="A8" s="3"/>
      <c r="B8" s="166"/>
      <c r="C8" s="166"/>
      <c r="D8" s="166"/>
      <c r="E8" s="166"/>
      <c r="F8" s="166"/>
      <c r="G8" s="166"/>
      <c r="H8" s="166"/>
      <c r="I8" s="2"/>
    </row>
    <row r="9" spans="1:16" ht="30" customHeight="1">
      <c r="A9" s="3"/>
      <c r="B9" s="163" t="s">
        <v>114</v>
      </c>
      <c r="C9" s="163"/>
      <c r="D9" s="179"/>
      <c r="E9" s="179"/>
      <c r="F9" s="179"/>
      <c r="G9" s="179"/>
      <c r="H9" s="179"/>
      <c r="I9" s="2"/>
      <c r="J9" s="2"/>
    </row>
    <row r="10" spans="1:16" ht="19.5" customHeight="1">
      <c r="A10" s="3"/>
      <c r="B10" s="166"/>
      <c r="C10" s="166"/>
      <c r="D10" s="166"/>
      <c r="E10" s="166"/>
      <c r="F10" s="166"/>
      <c r="G10" s="166"/>
      <c r="H10" s="166"/>
      <c r="I10" s="2"/>
      <c r="J10" s="2"/>
    </row>
    <row r="11" spans="1:16" s="63" customFormat="1" ht="30" customHeight="1">
      <c r="A11" s="60"/>
      <c r="B11" s="103" t="s">
        <v>47</v>
      </c>
      <c r="C11" s="61"/>
      <c r="D11" s="62"/>
      <c r="E11" s="170"/>
      <c r="F11" s="175"/>
      <c r="G11" s="175"/>
      <c r="H11" s="175"/>
      <c r="I11" s="10"/>
      <c r="J11" s="10"/>
    </row>
    <row r="12" spans="1:16" ht="30" customHeight="1" thickBot="1">
      <c r="A12" s="3"/>
      <c r="B12" s="104" t="s">
        <v>49</v>
      </c>
      <c r="C12" s="4"/>
      <c r="D12" s="4"/>
      <c r="E12" s="104" t="s">
        <v>48</v>
      </c>
      <c r="F12" s="4"/>
      <c r="G12" s="4"/>
      <c r="H12" s="4"/>
      <c r="I12" s="2"/>
      <c r="J12" s="2"/>
    </row>
    <row r="13" spans="1:16" ht="30" customHeight="1" thickBot="1">
      <c r="A13" s="3"/>
      <c r="B13" s="5" t="s">
        <v>161</v>
      </c>
      <c r="C13" s="59"/>
      <c r="D13" s="6"/>
      <c r="E13" s="5" t="s">
        <v>1</v>
      </c>
      <c r="F13" s="162"/>
      <c r="G13" s="162"/>
      <c r="H13" s="2"/>
      <c r="I13" s="2"/>
      <c r="J13" s="2"/>
    </row>
    <row r="14" spans="1:16" ht="30" customHeight="1" thickBot="1">
      <c r="A14" s="3"/>
      <c r="B14" s="151" t="s">
        <v>154</v>
      </c>
      <c r="C14" s="150"/>
      <c r="D14" s="150"/>
      <c r="E14" s="151" t="s">
        <v>12</v>
      </c>
      <c r="F14" s="150"/>
      <c r="G14" s="150"/>
      <c r="H14" s="150"/>
      <c r="I14" s="2"/>
      <c r="J14" s="2"/>
      <c r="K14" s="2"/>
      <c r="L14" s="2"/>
      <c r="M14" s="2"/>
    </row>
    <row r="15" spans="1:16" ht="30" customHeight="1" thickBot="1">
      <c r="A15" s="3"/>
      <c r="B15" s="173"/>
      <c r="C15" s="174"/>
      <c r="D15" s="6"/>
      <c r="E15" s="7" t="s">
        <v>2</v>
      </c>
      <c r="F15" s="162"/>
      <c r="G15" s="162"/>
      <c r="H15" s="2"/>
      <c r="I15" s="2"/>
      <c r="J15" s="2"/>
      <c r="K15" s="2"/>
      <c r="L15" s="2"/>
      <c r="M15" s="2"/>
    </row>
    <row r="16" spans="1:16" ht="59.25" customHeight="1">
      <c r="A16" s="3"/>
      <c r="B16" s="163" t="s">
        <v>115</v>
      </c>
      <c r="C16" s="163"/>
      <c r="D16" s="163"/>
      <c r="E16" s="163"/>
      <c r="F16" s="163"/>
      <c r="G16" s="163"/>
      <c r="H16" s="163"/>
      <c r="I16" s="2"/>
      <c r="J16" s="2"/>
      <c r="K16" s="2"/>
      <c r="L16" s="2"/>
      <c r="M16" s="2"/>
    </row>
    <row r="17" spans="1:13" ht="44.25" customHeight="1">
      <c r="A17" s="3"/>
      <c r="B17" s="164" t="str">
        <f>Sum!J15</f>
        <v xml:space="preserve"> IČO (the number must have 8 figures); EKOKOM ID (ID must start with one letter and it must have 9 characters)</v>
      </c>
      <c r="C17" s="165"/>
      <c r="D17" s="165"/>
      <c r="E17" s="165"/>
      <c r="F17" s="165"/>
      <c r="G17" s="165"/>
      <c r="H17" s="165"/>
      <c r="I17" s="2"/>
      <c r="J17" s="2"/>
      <c r="K17" s="2"/>
      <c r="L17" s="2"/>
      <c r="M17" s="2"/>
    </row>
    <row r="18" spans="1:13" ht="30" customHeight="1">
      <c r="A18" s="3"/>
      <c r="B18" s="161" t="s">
        <v>81</v>
      </c>
      <c r="C18" s="161"/>
      <c r="D18" s="161"/>
      <c r="E18" s="161"/>
      <c r="F18" s="161"/>
      <c r="G18" s="161"/>
      <c r="H18" s="161"/>
      <c r="I18" s="2"/>
      <c r="J18" s="2"/>
      <c r="K18" s="2"/>
      <c r="L18" s="2"/>
      <c r="M18" s="2"/>
    </row>
    <row r="19" spans="1:13" ht="30" customHeight="1">
      <c r="A19" s="3"/>
      <c r="B19" s="176" t="s">
        <v>50</v>
      </c>
      <c r="C19" s="176"/>
      <c r="D19" s="177"/>
      <c r="E19" s="177"/>
      <c r="F19" s="177"/>
      <c r="G19" s="177"/>
      <c r="H19" s="177"/>
      <c r="I19" s="2"/>
      <c r="J19" s="2"/>
      <c r="K19" s="2"/>
      <c r="L19" s="2"/>
      <c r="M19" s="2"/>
    </row>
    <row r="20" spans="1:13" ht="30" customHeight="1">
      <c r="A20" s="3"/>
      <c r="B20" s="106" t="s">
        <v>51</v>
      </c>
      <c r="C20" s="168"/>
      <c r="D20" s="168"/>
      <c r="E20" s="168"/>
      <c r="F20" s="168"/>
      <c r="G20" s="168"/>
      <c r="H20" s="168"/>
    </row>
    <row r="21" spans="1:13" ht="30" customHeight="1">
      <c r="A21" s="3"/>
      <c r="B21" s="105" t="s">
        <v>3</v>
      </c>
      <c r="C21" s="169"/>
      <c r="D21" s="169"/>
      <c r="E21" s="169"/>
      <c r="F21" s="169"/>
      <c r="G21" s="169"/>
      <c r="H21" s="169"/>
    </row>
    <row r="22" spans="1:13" ht="30" customHeight="1">
      <c r="A22" s="3"/>
      <c r="B22" s="105" t="s">
        <v>4</v>
      </c>
      <c r="C22" s="170"/>
      <c r="D22" s="170"/>
      <c r="E22" s="170"/>
      <c r="F22" s="170"/>
      <c r="G22" s="170"/>
      <c r="H22" s="170"/>
    </row>
    <row r="23" spans="1:13" ht="34.5" customHeight="1">
      <c r="B23" s="171" t="str">
        <f>Sum!F4</f>
        <v/>
      </c>
      <c r="C23" s="171"/>
      <c r="D23" s="171"/>
      <c r="E23" s="171"/>
      <c r="F23" s="171"/>
      <c r="G23" s="171"/>
      <c r="H23" s="171"/>
    </row>
    <row r="24" spans="1:13" ht="30" customHeight="1">
      <c r="B24" s="112" t="s">
        <v>91</v>
      </c>
      <c r="C24" s="10"/>
      <c r="D24" s="160">
        <f>Sum!F3</f>
        <v>0</v>
      </c>
      <c r="E24" s="160"/>
      <c r="F24" s="160"/>
      <c r="G24" s="160"/>
      <c r="H24" s="160"/>
    </row>
    <row r="25" spans="1:13" hidden="1"/>
    <row r="26" spans="1:13" ht="29.25" customHeight="1">
      <c r="D26" s="167"/>
      <c r="E26" s="167"/>
      <c r="F26" s="9"/>
      <c r="G26" s="9"/>
      <c r="H26" s="9"/>
      <c r="I26" s="9"/>
      <c r="J26" s="9"/>
      <c r="K26" s="9"/>
      <c r="L26" s="9"/>
    </row>
  </sheetData>
  <sheetProtection password="B493" sheet="1" objects="1" scenarios="1" selectLockedCells="1"/>
  <mergeCells count="31">
    <mergeCell ref="B1:H1"/>
    <mergeCell ref="B2:H2"/>
    <mergeCell ref="B3:H3"/>
    <mergeCell ref="B4:C4"/>
    <mergeCell ref="E4:H4"/>
    <mergeCell ref="J6:P6"/>
    <mergeCell ref="B7:C7"/>
    <mergeCell ref="D7:H7"/>
    <mergeCell ref="B8:H8"/>
    <mergeCell ref="B9:C9"/>
    <mergeCell ref="B6:H6"/>
    <mergeCell ref="D9:H9"/>
    <mergeCell ref="B5:C5"/>
    <mergeCell ref="B15:C15"/>
    <mergeCell ref="E11:H11"/>
    <mergeCell ref="B19:C19"/>
    <mergeCell ref="D19:H19"/>
    <mergeCell ref="G5:H5"/>
    <mergeCell ref="D5:F5"/>
    <mergeCell ref="B10:H10"/>
    <mergeCell ref="F13:G13"/>
    <mergeCell ref="D26:E26"/>
    <mergeCell ref="C20:H20"/>
    <mergeCell ref="C21:H21"/>
    <mergeCell ref="C22:H22"/>
    <mergeCell ref="B23:H23"/>
    <mergeCell ref="D24:H24"/>
    <mergeCell ref="B18:H18"/>
    <mergeCell ref="F15:G15"/>
    <mergeCell ref="B16:H16"/>
    <mergeCell ref="B17:H17"/>
  </mergeCells>
  <phoneticPr fontId="9" type="noConversion"/>
  <dataValidations count="1">
    <dataValidation type="whole" errorStyle="warning" showErrorMessage="1" errorTitle="Nesprávná hodnota" error="zadejte číslo čtvrtletí 1,2,3,4" sqref="D4">
      <formula1>1</formula1>
      <formula2>4</formula2>
    </dataValidation>
  </dataValidations>
  <printOptions horizontalCentered="1" verticalCentered="1"/>
  <pageMargins left="0.59027777777777779" right="0.59027777777777779" top="0.59027777777777779" bottom="0.59027777777777779" header="0.51180555555555562" footer="0.51180555555555562"/>
  <pageSetup paperSize="9" scale="90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 sizeWithCells="1">
                  <from>
                    <xdr:col>1</xdr:col>
                    <xdr:colOff>190500</xdr:colOff>
                    <xdr:row>5</xdr:row>
                    <xdr:rowOff>466725</xdr:rowOff>
                  </from>
                  <to>
                    <xdr:col>2</xdr:col>
                    <xdr:colOff>66675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 sizeWithCells="1">
                  <from>
                    <xdr:col>3</xdr:col>
                    <xdr:colOff>161925</xdr:colOff>
                    <xdr:row>5</xdr:row>
                    <xdr:rowOff>466725</xdr:rowOff>
                  </from>
                  <to>
                    <xdr:col>4</xdr:col>
                    <xdr:colOff>295275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 sizeWithCells="1">
                  <from>
                    <xdr:col>2</xdr:col>
                    <xdr:colOff>276225</xdr:colOff>
                    <xdr:row>5</xdr:row>
                    <xdr:rowOff>466725</xdr:rowOff>
                  </from>
                  <to>
                    <xdr:col>2</xdr:col>
                    <xdr:colOff>838200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 sizeWithCells="1">
                  <from>
                    <xdr:col>2</xdr:col>
                    <xdr:colOff>1066800</xdr:colOff>
                    <xdr:row>5</xdr:row>
                    <xdr:rowOff>466725</xdr:rowOff>
                  </from>
                  <to>
                    <xdr:col>2</xdr:col>
                    <xdr:colOff>1628775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 sizeWithCells="1">
                  <from>
                    <xdr:col>1</xdr:col>
                    <xdr:colOff>190500</xdr:colOff>
                    <xdr:row>5</xdr:row>
                    <xdr:rowOff>762000</xdr:rowOff>
                  </from>
                  <to>
                    <xdr:col>2</xdr:col>
                    <xdr:colOff>66675</xdr:colOff>
                    <xdr:row>5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 sizeWithCells="1">
                  <from>
                    <xdr:col>3</xdr:col>
                    <xdr:colOff>161925</xdr:colOff>
                    <xdr:row>5</xdr:row>
                    <xdr:rowOff>762000</xdr:rowOff>
                  </from>
                  <to>
                    <xdr:col>4</xdr:col>
                    <xdr:colOff>295275</xdr:colOff>
                    <xdr:row>5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 sizeWithCells="1">
                  <from>
                    <xdr:col>2</xdr:col>
                    <xdr:colOff>276225</xdr:colOff>
                    <xdr:row>5</xdr:row>
                    <xdr:rowOff>762000</xdr:rowOff>
                  </from>
                  <to>
                    <xdr:col>2</xdr:col>
                    <xdr:colOff>838200</xdr:colOff>
                    <xdr:row>5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 sizeWithCells="1">
                  <from>
                    <xdr:col>2</xdr:col>
                    <xdr:colOff>1066800</xdr:colOff>
                    <xdr:row>5</xdr:row>
                    <xdr:rowOff>762000</xdr:rowOff>
                  </from>
                  <to>
                    <xdr:col>2</xdr:col>
                    <xdr:colOff>1628775</xdr:colOff>
                    <xdr:row>5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5</xdr:row>
                    <xdr:rowOff>466725</xdr:rowOff>
                  </from>
                  <to>
                    <xdr:col>5</xdr:col>
                    <xdr:colOff>600075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 sizeWithCells="1">
                  <from>
                    <xdr:col>5</xdr:col>
                    <xdr:colOff>800100</xdr:colOff>
                    <xdr:row>5</xdr:row>
                    <xdr:rowOff>771525</xdr:rowOff>
                  </from>
                  <to>
                    <xdr:col>6</xdr:col>
                    <xdr:colOff>123825</xdr:colOff>
                    <xdr:row>5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Label 13">
              <controlPr defaultSize="0" autoFill="0" autoLine="0" autoPict="0">
                <anchor moveWithCells="1" sizeWithCells="1">
                  <from>
                    <xdr:col>1</xdr:col>
                    <xdr:colOff>133350</xdr:colOff>
                    <xdr:row>5</xdr:row>
                    <xdr:rowOff>219075</xdr:rowOff>
                  </from>
                  <to>
                    <xdr:col>6</xdr:col>
                    <xdr:colOff>266700</xdr:colOff>
                    <xdr:row>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5" name="Check Box 77">
              <controlPr defaultSize="0" autoFill="0" autoLine="0" autoPict="0">
                <anchor moveWithCells="1" sizeWithCells="1">
                  <from>
                    <xdr:col>5</xdr:col>
                    <xdr:colOff>800100</xdr:colOff>
                    <xdr:row>5</xdr:row>
                    <xdr:rowOff>466725</xdr:rowOff>
                  </from>
                  <to>
                    <xdr:col>6</xdr:col>
                    <xdr:colOff>123825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" name="Check Box 205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5</xdr:row>
                    <xdr:rowOff>466725</xdr:rowOff>
                  </from>
                  <to>
                    <xdr:col>7</xdr:col>
                    <xdr:colOff>438150</xdr:colOff>
                    <xdr:row>5</xdr:row>
                    <xdr:rowOff>714375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fitToPage="1"/>
  </sheetPr>
  <dimension ref="A1:P40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7" style="11" customWidth="1"/>
    <col min="2" max="2" width="10.285156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118</v>
      </c>
      <c r="B1" s="14"/>
      <c r="C1" s="15"/>
      <c r="D1" s="15"/>
      <c r="E1" s="15"/>
      <c r="F1" s="15"/>
      <c r="G1" s="15"/>
      <c r="H1" s="15"/>
      <c r="L1" s="16" t="s">
        <v>161</v>
      </c>
      <c r="M1" s="200" t="str">
        <f>""&amp;Introduction!C13</f>
        <v/>
      </c>
      <c r="N1" s="201"/>
      <c r="O1" s="69"/>
      <c r="P1" s="17"/>
    </row>
    <row r="2" spans="1:16" ht="18.75" customHeight="1" thickBot="1">
      <c r="A2" s="212" t="s">
        <v>74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70"/>
      <c r="P2" s="18"/>
    </row>
    <row r="3" spans="1:16" ht="18.75" customHeight="1" thickBot="1">
      <c r="A3" s="203" t="s">
        <v>53</v>
      </c>
      <c r="B3" s="203"/>
      <c r="C3" s="203" t="s">
        <v>116</v>
      </c>
      <c r="D3" s="203"/>
      <c r="E3" s="203"/>
      <c r="F3" s="203"/>
      <c r="G3" s="203"/>
      <c r="H3" s="203"/>
      <c r="I3" s="203"/>
      <c r="J3" s="203"/>
      <c r="K3" s="203"/>
      <c r="L3" s="203" t="s">
        <v>117</v>
      </c>
      <c r="M3" s="203"/>
      <c r="N3" s="203"/>
      <c r="O3" s="70"/>
      <c r="P3" s="18"/>
    </row>
    <row r="4" spans="1:16" s="20" customFormat="1" ht="24" customHeight="1" thickBot="1">
      <c r="A4" s="203"/>
      <c r="B4" s="203"/>
      <c r="C4" s="204" t="s">
        <v>85</v>
      </c>
      <c r="D4" s="204"/>
      <c r="E4" s="204"/>
      <c r="F4" s="203" t="s">
        <v>54</v>
      </c>
      <c r="G4" s="203"/>
      <c r="H4" s="203"/>
      <c r="I4" s="205" t="s">
        <v>55</v>
      </c>
      <c r="J4" s="205"/>
      <c r="K4" s="205"/>
      <c r="L4" s="203"/>
      <c r="M4" s="203"/>
      <c r="N4" s="203"/>
      <c r="O4" s="71"/>
      <c r="P4" s="19"/>
    </row>
    <row r="5" spans="1:16" ht="66.75" customHeight="1" thickBot="1">
      <c r="A5" s="203"/>
      <c r="B5" s="203"/>
      <c r="C5" s="30" t="s">
        <v>75</v>
      </c>
      <c r="D5" s="31" t="s">
        <v>76</v>
      </c>
      <c r="E5" s="32" t="s">
        <v>77</v>
      </c>
      <c r="F5" s="30" t="s">
        <v>75</v>
      </c>
      <c r="G5" s="31" t="s">
        <v>76</v>
      </c>
      <c r="H5" s="32" t="s">
        <v>77</v>
      </c>
      <c r="I5" s="30" t="s">
        <v>75</v>
      </c>
      <c r="J5" s="31" t="s">
        <v>76</v>
      </c>
      <c r="K5" s="32" t="s">
        <v>77</v>
      </c>
      <c r="L5" s="30" t="s">
        <v>75</v>
      </c>
      <c r="M5" s="31" t="s">
        <v>76</v>
      </c>
      <c r="N5" s="32" t="s">
        <v>77</v>
      </c>
      <c r="O5" s="72">
        <f>O6*O7*O8*O9*O10*O11*O12*O13*O14*O15*O16*O17*O18*O19*O20*O21*O22*O23*O24*O25*O26*O27*O28*O29*O30*O31*O32*O33*O34*O35</f>
        <v>0</v>
      </c>
      <c r="P5" s="24"/>
    </row>
    <row r="6" spans="1:16" ht="25.5" customHeight="1" thickBot="1">
      <c r="A6" s="206" t="s">
        <v>59</v>
      </c>
      <c r="B6" s="25" t="s">
        <v>5</v>
      </c>
      <c r="C6" s="64"/>
      <c r="D6" s="87"/>
      <c r="E6" s="78"/>
      <c r="F6" s="88"/>
      <c r="G6" s="87"/>
      <c r="H6" s="78"/>
      <c r="I6" s="64"/>
      <c r="J6" s="87"/>
      <c r="K6" s="78"/>
      <c r="L6" s="64"/>
      <c r="M6" s="87"/>
      <c r="N6" s="78"/>
      <c r="O6" s="2">
        <f>C6*D6*E6*F6*G6*H6*I6*J6*K6*L6*M6*N6</f>
        <v>0</v>
      </c>
    </row>
    <row r="7" spans="1:16" ht="25.5" customHeight="1" thickBot="1">
      <c r="A7" s="207"/>
      <c r="B7" s="26" t="s">
        <v>6</v>
      </c>
      <c r="C7" s="79"/>
      <c r="D7" s="95"/>
      <c r="E7" s="80"/>
      <c r="F7" s="96"/>
      <c r="G7" s="95"/>
      <c r="H7" s="80"/>
      <c r="I7" s="79"/>
      <c r="J7" s="95"/>
      <c r="K7" s="80"/>
      <c r="L7" s="79"/>
      <c r="M7" s="95"/>
      <c r="N7" s="80"/>
      <c r="O7" s="2">
        <f t="shared" ref="O7:O34" si="0">C7*D7*E7*F7*G7*H7*I7*J7*K7*L7*M7*N7</f>
        <v>0</v>
      </c>
    </row>
    <row r="8" spans="1:16" ht="25.5" customHeight="1" thickBot="1">
      <c r="A8" s="207"/>
      <c r="B8" s="26" t="s">
        <v>7</v>
      </c>
      <c r="C8" s="79"/>
      <c r="D8" s="95"/>
      <c r="E8" s="80"/>
      <c r="F8" s="96"/>
      <c r="G8" s="95"/>
      <c r="H8" s="80"/>
      <c r="I8" s="79"/>
      <c r="J8" s="95"/>
      <c r="K8" s="80"/>
      <c r="L8" s="79"/>
      <c r="M8" s="95"/>
      <c r="N8" s="80"/>
      <c r="O8" s="2">
        <f t="shared" si="0"/>
        <v>0</v>
      </c>
    </row>
    <row r="9" spans="1:16" ht="25.5" customHeight="1" thickBot="1">
      <c r="A9" s="207"/>
      <c r="B9" s="26" t="s">
        <v>8</v>
      </c>
      <c r="C9" s="79"/>
      <c r="D9" s="95"/>
      <c r="E9" s="80"/>
      <c r="F9" s="96"/>
      <c r="G9" s="95"/>
      <c r="H9" s="80"/>
      <c r="I9" s="79"/>
      <c r="J9" s="95"/>
      <c r="K9" s="80"/>
      <c r="L9" s="79"/>
      <c r="M9" s="95"/>
      <c r="N9" s="80"/>
      <c r="O9" s="2">
        <f t="shared" si="0"/>
        <v>0</v>
      </c>
    </row>
    <row r="10" spans="1:16" ht="25.5" customHeight="1" thickBot="1">
      <c r="A10" s="207"/>
      <c r="B10" s="26" t="s">
        <v>9</v>
      </c>
      <c r="C10" s="79"/>
      <c r="D10" s="95"/>
      <c r="E10" s="80"/>
      <c r="F10" s="96"/>
      <c r="G10" s="95"/>
      <c r="H10" s="80"/>
      <c r="I10" s="79"/>
      <c r="J10" s="95"/>
      <c r="K10" s="80"/>
      <c r="L10" s="79"/>
      <c r="M10" s="95"/>
      <c r="N10" s="80"/>
      <c r="O10" s="2">
        <f t="shared" si="0"/>
        <v>0</v>
      </c>
    </row>
    <row r="11" spans="1:16" ht="25.5" customHeight="1" thickBot="1">
      <c r="A11" s="207"/>
      <c r="B11" s="108" t="s">
        <v>71</v>
      </c>
      <c r="C11" s="81"/>
      <c r="D11" s="89"/>
      <c r="E11" s="82"/>
      <c r="F11" s="98"/>
      <c r="G11" s="89"/>
      <c r="H11" s="82"/>
      <c r="I11" s="81"/>
      <c r="J11" s="89"/>
      <c r="K11" s="82"/>
      <c r="L11" s="81"/>
      <c r="M11" s="89"/>
      <c r="N11" s="82"/>
      <c r="O11" s="2">
        <f t="shared" si="0"/>
        <v>0</v>
      </c>
    </row>
    <row r="12" spans="1:16" ht="25.5" customHeight="1" thickBot="1">
      <c r="A12" s="206" t="s">
        <v>60</v>
      </c>
      <c r="B12" s="25" t="s">
        <v>5</v>
      </c>
      <c r="C12" s="64"/>
      <c r="D12" s="87"/>
      <c r="E12" s="78"/>
      <c r="F12" s="88"/>
      <c r="G12" s="87"/>
      <c r="H12" s="78"/>
      <c r="I12" s="64"/>
      <c r="J12" s="87"/>
      <c r="K12" s="78"/>
      <c r="L12" s="64"/>
      <c r="M12" s="87"/>
      <c r="N12" s="78"/>
      <c r="O12" s="2">
        <f t="shared" si="0"/>
        <v>0</v>
      </c>
    </row>
    <row r="13" spans="1:16" ht="25.5" customHeight="1" thickBot="1">
      <c r="A13" s="207"/>
      <c r="B13" s="26" t="s">
        <v>6</v>
      </c>
      <c r="C13" s="79"/>
      <c r="D13" s="95"/>
      <c r="E13" s="80"/>
      <c r="F13" s="96"/>
      <c r="G13" s="95"/>
      <c r="H13" s="80"/>
      <c r="I13" s="79"/>
      <c r="J13" s="95"/>
      <c r="K13" s="80"/>
      <c r="L13" s="79"/>
      <c r="M13" s="95"/>
      <c r="N13" s="80"/>
      <c r="O13" s="2">
        <f t="shared" si="0"/>
        <v>0</v>
      </c>
    </row>
    <row r="14" spans="1:16" ht="25.5" customHeight="1" thickBot="1">
      <c r="A14" s="207"/>
      <c r="B14" s="26" t="s">
        <v>7</v>
      </c>
      <c r="C14" s="79"/>
      <c r="D14" s="95"/>
      <c r="E14" s="80"/>
      <c r="F14" s="96"/>
      <c r="G14" s="95"/>
      <c r="H14" s="80"/>
      <c r="I14" s="79"/>
      <c r="J14" s="95"/>
      <c r="K14" s="80"/>
      <c r="L14" s="79"/>
      <c r="M14" s="95"/>
      <c r="N14" s="80"/>
      <c r="O14" s="2">
        <f t="shared" si="0"/>
        <v>0</v>
      </c>
    </row>
    <row r="15" spans="1:16" ht="25.5" customHeight="1" thickBot="1">
      <c r="A15" s="207"/>
      <c r="B15" s="26" t="s">
        <v>8</v>
      </c>
      <c r="C15" s="79"/>
      <c r="D15" s="95"/>
      <c r="E15" s="80"/>
      <c r="F15" s="96"/>
      <c r="G15" s="95"/>
      <c r="H15" s="80"/>
      <c r="I15" s="79"/>
      <c r="J15" s="95"/>
      <c r="K15" s="80"/>
      <c r="L15" s="79"/>
      <c r="M15" s="95"/>
      <c r="N15" s="80"/>
      <c r="O15" s="2">
        <f t="shared" si="0"/>
        <v>0</v>
      </c>
    </row>
    <row r="16" spans="1:16" ht="25.5" customHeight="1" thickBot="1">
      <c r="A16" s="207"/>
      <c r="B16" s="26" t="s">
        <v>9</v>
      </c>
      <c r="C16" s="79"/>
      <c r="D16" s="95"/>
      <c r="E16" s="80"/>
      <c r="F16" s="96"/>
      <c r="G16" s="95"/>
      <c r="H16" s="80"/>
      <c r="I16" s="79"/>
      <c r="J16" s="95"/>
      <c r="K16" s="80"/>
      <c r="L16" s="79"/>
      <c r="M16" s="95"/>
      <c r="N16" s="80"/>
      <c r="O16" s="2">
        <f t="shared" si="0"/>
        <v>0</v>
      </c>
    </row>
    <row r="17" spans="1:15" ht="25.5" customHeight="1" thickBot="1">
      <c r="A17" s="207"/>
      <c r="B17" s="108" t="s">
        <v>71</v>
      </c>
      <c r="C17" s="81"/>
      <c r="D17" s="89"/>
      <c r="E17" s="82"/>
      <c r="F17" s="98"/>
      <c r="G17" s="89"/>
      <c r="H17" s="82"/>
      <c r="I17" s="81"/>
      <c r="J17" s="89"/>
      <c r="K17" s="82"/>
      <c r="L17" s="81"/>
      <c r="M17" s="89"/>
      <c r="N17" s="82"/>
      <c r="O17" s="2">
        <f t="shared" si="0"/>
        <v>0</v>
      </c>
    </row>
    <row r="18" spans="1:15" ht="25.5" customHeight="1" thickBot="1">
      <c r="A18" s="206" t="s">
        <v>61</v>
      </c>
      <c r="B18" s="25" t="s">
        <v>5</v>
      </c>
      <c r="C18" s="64"/>
      <c r="D18" s="87"/>
      <c r="E18" s="78"/>
      <c r="F18" s="193"/>
      <c r="G18" s="193"/>
      <c r="H18" s="193"/>
      <c r="I18" s="193"/>
      <c r="J18" s="193"/>
      <c r="K18" s="193"/>
      <c r="L18" s="193"/>
      <c r="M18" s="193"/>
      <c r="N18" s="193"/>
      <c r="O18" s="2">
        <f t="shared" si="0"/>
        <v>0</v>
      </c>
    </row>
    <row r="19" spans="1:15" ht="25.5" customHeight="1" thickBot="1">
      <c r="A19" s="207"/>
      <c r="B19" s="26" t="s">
        <v>6</v>
      </c>
      <c r="C19" s="79"/>
      <c r="D19" s="95"/>
      <c r="E19" s="80"/>
      <c r="F19" s="193"/>
      <c r="G19" s="193"/>
      <c r="H19" s="193"/>
      <c r="I19" s="193"/>
      <c r="J19" s="193"/>
      <c r="K19" s="193"/>
      <c r="L19" s="193"/>
      <c r="M19" s="193"/>
      <c r="N19" s="193"/>
      <c r="O19" s="2">
        <f t="shared" si="0"/>
        <v>0</v>
      </c>
    </row>
    <row r="20" spans="1:15" ht="25.5" customHeight="1" thickBot="1">
      <c r="A20" s="207"/>
      <c r="B20" s="26" t="s">
        <v>7</v>
      </c>
      <c r="C20" s="79"/>
      <c r="D20" s="95"/>
      <c r="E20" s="80"/>
      <c r="F20" s="193"/>
      <c r="G20" s="193"/>
      <c r="H20" s="193"/>
      <c r="I20" s="193"/>
      <c r="J20" s="193"/>
      <c r="K20" s="193"/>
      <c r="L20" s="193"/>
      <c r="M20" s="193"/>
      <c r="N20" s="193"/>
      <c r="O20" s="2">
        <f t="shared" si="0"/>
        <v>0</v>
      </c>
    </row>
    <row r="21" spans="1:15" ht="25.5" customHeight="1" thickBot="1">
      <c r="A21" s="207"/>
      <c r="B21" s="26" t="s">
        <v>8</v>
      </c>
      <c r="C21" s="79"/>
      <c r="D21" s="95"/>
      <c r="E21" s="80"/>
      <c r="F21" s="193"/>
      <c r="G21" s="193"/>
      <c r="H21" s="193"/>
      <c r="I21" s="193"/>
      <c r="J21" s="193"/>
      <c r="K21" s="193"/>
      <c r="L21" s="193"/>
      <c r="M21" s="193"/>
      <c r="N21" s="193"/>
      <c r="O21" s="2">
        <f t="shared" si="0"/>
        <v>0</v>
      </c>
    </row>
    <row r="22" spans="1:15" ht="25.5" customHeight="1" thickBot="1">
      <c r="A22" s="207"/>
      <c r="B22" s="26" t="s">
        <v>9</v>
      </c>
      <c r="C22" s="79"/>
      <c r="D22" s="95"/>
      <c r="E22" s="80"/>
      <c r="F22" s="193"/>
      <c r="G22" s="193"/>
      <c r="H22" s="193"/>
      <c r="I22" s="193"/>
      <c r="J22" s="193"/>
      <c r="K22" s="193"/>
      <c r="L22" s="193"/>
      <c r="M22" s="193"/>
      <c r="N22" s="193"/>
      <c r="O22" s="2">
        <f t="shared" si="0"/>
        <v>0</v>
      </c>
    </row>
    <row r="23" spans="1:15" ht="25.5" customHeight="1" thickBot="1">
      <c r="A23" s="207"/>
      <c r="B23" s="108" t="s">
        <v>71</v>
      </c>
      <c r="C23" s="81"/>
      <c r="D23" s="89"/>
      <c r="E23" s="82"/>
      <c r="F23" s="193"/>
      <c r="G23" s="193"/>
      <c r="H23" s="193"/>
      <c r="I23" s="193"/>
      <c r="J23" s="193"/>
      <c r="K23" s="193"/>
      <c r="L23" s="193"/>
      <c r="M23" s="193"/>
      <c r="N23" s="193"/>
      <c r="O23" s="2">
        <f t="shared" si="0"/>
        <v>0</v>
      </c>
    </row>
    <row r="24" spans="1:15" ht="25.5" customHeight="1" thickBot="1">
      <c r="A24" s="191" t="s">
        <v>64</v>
      </c>
      <c r="B24" s="192"/>
      <c r="C24" s="83"/>
      <c r="D24" s="84"/>
      <c r="E24" s="85"/>
      <c r="F24" s="86"/>
      <c r="G24" s="84"/>
      <c r="H24" s="85"/>
      <c r="I24" s="83"/>
      <c r="J24" s="84"/>
      <c r="K24" s="85"/>
      <c r="L24" s="83"/>
      <c r="M24" s="84"/>
      <c r="N24" s="85"/>
      <c r="O24" s="2">
        <f t="shared" si="0"/>
        <v>0</v>
      </c>
    </row>
    <row r="25" spans="1:15" ht="25.5" customHeight="1" thickBot="1">
      <c r="A25" s="191" t="s">
        <v>62</v>
      </c>
      <c r="B25" s="192"/>
      <c r="C25" s="83"/>
      <c r="D25" s="84"/>
      <c r="E25" s="85"/>
      <c r="F25" s="86"/>
      <c r="G25" s="84"/>
      <c r="H25" s="85"/>
      <c r="I25" s="83"/>
      <c r="J25" s="84"/>
      <c r="K25" s="85"/>
      <c r="L25" s="83"/>
      <c r="M25" s="84"/>
      <c r="N25" s="85"/>
      <c r="O25" s="2">
        <f t="shared" si="0"/>
        <v>0</v>
      </c>
    </row>
    <row r="26" spans="1:15" ht="25.5" customHeight="1" thickBot="1">
      <c r="A26" s="191" t="s">
        <v>119</v>
      </c>
      <c r="B26" s="192"/>
      <c r="C26" s="83"/>
      <c r="D26" s="84"/>
      <c r="E26" s="85"/>
      <c r="F26" s="193"/>
      <c r="G26" s="193"/>
      <c r="H26" s="193"/>
      <c r="I26" s="193"/>
      <c r="J26" s="193"/>
      <c r="K26" s="193"/>
      <c r="L26" s="83"/>
      <c r="M26" s="84"/>
      <c r="N26" s="85"/>
      <c r="O26" s="2">
        <f t="shared" si="0"/>
        <v>0</v>
      </c>
    </row>
    <row r="27" spans="1:15" ht="25.5" customHeight="1">
      <c r="A27" s="195" t="s">
        <v>63</v>
      </c>
      <c r="B27" s="25" t="s">
        <v>10</v>
      </c>
      <c r="C27" s="64"/>
      <c r="D27" s="87"/>
      <c r="E27" s="78"/>
      <c r="F27" s="88"/>
      <c r="G27" s="87"/>
      <c r="H27" s="78"/>
      <c r="I27" s="64"/>
      <c r="J27" s="87"/>
      <c r="K27" s="78"/>
      <c r="L27" s="64"/>
      <c r="M27" s="87"/>
      <c r="N27" s="78"/>
      <c r="O27" s="2">
        <f t="shared" si="0"/>
        <v>0</v>
      </c>
    </row>
    <row r="28" spans="1:15" ht="25.5" customHeight="1" thickBot="1">
      <c r="A28" s="196"/>
      <c r="B28" s="27" t="s">
        <v>11</v>
      </c>
      <c r="C28" s="81"/>
      <c r="D28" s="89"/>
      <c r="E28" s="82"/>
      <c r="F28" s="98"/>
      <c r="G28" s="89"/>
      <c r="H28" s="82"/>
      <c r="I28" s="81"/>
      <c r="J28" s="89"/>
      <c r="K28" s="82"/>
      <c r="L28" s="81"/>
      <c r="M28" s="89"/>
      <c r="N28" s="82"/>
      <c r="O28" s="2">
        <f t="shared" si="0"/>
        <v>0</v>
      </c>
    </row>
    <row r="29" spans="1:15" ht="25.5" customHeight="1" thickBot="1">
      <c r="A29" s="197" t="s">
        <v>65</v>
      </c>
      <c r="B29" s="25" t="s">
        <v>10</v>
      </c>
      <c r="C29" s="64"/>
      <c r="D29" s="87"/>
      <c r="E29" s="78"/>
      <c r="F29" s="193"/>
      <c r="G29" s="193"/>
      <c r="H29" s="193"/>
      <c r="I29" s="193"/>
      <c r="J29" s="193"/>
      <c r="K29" s="193"/>
      <c r="L29" s="193"/>
      <c r="M29" s="193"/>
      <c r="N29" s="193"/>
      <c r="O29" s="2">
        <f t="shared" si="0"/>
        <v>0</v>
      </c>
    </row>
    <row r="30" spans="1:15" ht="25.5" customHeight="1" thickBot="1">
      <c r="A30" s="198"/>
      <c r="B30" s="27" t="s">
        <v>11</v>
      </c>
      <c r="C30" s="81"/>
      <c r="D30" s="89"/>
      <c r="E30" s="82"/>
      <c r="F30" s="193"/>
      <c r="G30" s="193"/>
      <c r="H30" s="193"/>
      <c r="I30" s="193"/>
      <c r="J30" s="193"/>
      <c r="K30" s="193"/>
      <c r="L30" s="193"/>
      <c r="M30" s="193"/>
      <c r="N30" s="193"/>
      <c r="O30" s="2">
        <f t="shared" si="0"/>
        <v>0</v>
      </c>
    </row>
    <row r="31" spans="1:15" ht="25.5" customHeight="1" thickBot="1">
      <c r="A31" s="191" t="s">
        <v>67</v>
      </c>
      <c r="B31" s="192"/>
      <c r="C31" s="83"/>
      <c r="D31" s="84"/>
      <c r="E31" s="85"/>
      <c r="F31" s="86"/>
      <c r="G31" s="84"/>
      <c r="H31" s="85"/>
      <c r="I31" s="83"/>
      <c r="J31" s="84"/>
      <c r="K31" s="85"/>
      <c r="L31" s="83"/>
      <c r="M31" s="84"/>
      <c r="N31" s="85"/>
      <c r="O31" s="2">
        <f t="shared" si="0"/>
        <v>0</v>
      </c>
    </row>
    <row r="32" spans="1:15" ht="25.5" customHeight="1" thickBot="1">
      <c r="A32" s="191" t="s">
        <v>68</v>
      </c>
      <c r="B32" s="192"/>
      <c r="C32" s="83"/>
      <c r="D32" s="84"/>
      <c r="E32" s="85"/>
      <c r="F32" s="86"/>
      <c r="G32" s="84"/>
      <c r="H32" s="85"/>
      <c r="I32" s="83"/>
      <c r="J32" s="84"/>
      <c r="K32" s="85"/>
      <c r="L32" s="83"/>
      <c r="M32" s="84"/>
      <c r="N32" s="85"/>
      <c r="O32" s="2">
        <f t="shared" si="0"/>
        <v>0</v>
      </c>
    </row>
    <row r="33" spans="1:15" ht="25.5" customHeight="1" thickBot="1">
      <c r="A33" s="191" t="s">
        <v>69</v>
      </c>
      <c r="B33" s="192"/>
      <c r="C33" s="83"/>
      <c r="D33" s="84"/>
      <c r="E33" s="85"/>
      <c r="F33" s="86"/>
      <c r="G33" s="84"/>
      <c r="H33" s="85"/>
      <c r="I33" s="83"/>
      <c r="J33" s="84"/>
      <c r="K33" s="85"/>
      <c r="L33" s="83"/>
      <c r="M33" s="84"/>
      <c r="N33" s="85"/>
      <c r="O33" s="2">
        <f t="shared" si="0"/>
        <v>0</v>
      </c>
    </row>
    <row r="34" spans="1:15" ht="25.5" customHeight="1" thickBot="1">
      <c r="A34" s="191" t="s">
        <v>70</v>
      </c>
      <c r="B34" s="192"/>
      <c r="C34" s="83"/>
      <c r="D34" s="84"/>
      <c r="E34" s="85"/>
      <c r="F34" s="86"/>
      <c r="G34" s="84"/>
      <c r="H34" s="85"/>
      <c r="I34" s="83"/>
      <c r="J34" s="84"/>
      <c r="K34" s="85"/>
      <c r="L34" s="83"/>
      <c r="M34" s="84"/>
      <c r="N34" s="85"/>
      <c r="O34" s="2">
        <f t="shared" si="0"/>
        <v>0</v>
      </c>
    </row>
    <row r="35" spans="1:15" ht="23.25" customHeight="1">
      <c r="A35" s="188" t="s">
        <v>12</v>
      </c>
      <c r="B35" s="188"/>
      <c r="C35" s="211" t="str">
        <f>Introduction!E15&amp;Introduction!F15</f>
        <v xml:space="preserve"> EK-</v>
      </c>
      <c r="D35" s="211"/>
      <c r="L35" s="190" t="str">
        <f>Introduction!D4&amp;Introduction!E4</f>
        <v>1. quarter 2017</v>
      </c>
      <c r="M35" s="190"/>
      <c r="N35" s="190"/>
    </row>
    <row r="36" spans="1:15" ht="5.25" customHeight="1">
      <c r="A36" s="102"/>
      <c r="B36" s="102"/>
      <c r="C36" s="101"/>
      <c r="D36" s="101"/>
      <c r="L36" s="113"/>
      <c r="M36" s="113"/>
      <c r="N36" s="113"/>
    </row>
    <row r="37" spans="1:15">
      <c r="A37" s="107" t="s">
        <v>96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5">
      <c r="A38" s="107" t="s">
        <v>100</v>
      </c>
      <c r="C38" s="28"/>
      <c r="D38" s="28"/>
      <c r="E38" s="28"/>
      <c r="F38" s="28"/>
      <c r="G38" s="28"/>
      <c r="H38" s="28"/>
      <c r="I38" s="28"/>
      <c r="J38" s="28"/>
      <c r="K38" s="28"/>
    </row>
    <row r="39" spans="1:15">
      <c r="A39" s="107" t="s">
        <v>99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107" t="s">
        <v>87</v>
      </c>
    </row>
  </sheetData>
  <sheetProtection password="B493" sheet="1" objects="1" scenarios="1" selectLockedCells="1"/>
  <mergeCells count="26">
    <mergeCell ref="M1:N1"/>
    <mergeCell ref="A2:N2"/>
    <mergeCell ref="A3:B5"/>
    <mergeCell ref="C3:K3"/>
    <mergeCell ref="L3:N4"/>
    <mergeCell ref="C4:E4"/>
    <mergeCell ref="F4:H4"/>
    <mergeCell ref="I4:K4"/>
    <mergeCell ref="A6:A11"/>
    <mergeCell ref="A24:B24"/>
    <mergeCell ref="A25:B25"/>
    <mergeCell ref="A26:B26"/>
    <mergeCell ref="F26:K26"/>
    <mergeCell ref="A12:A17"/>
    <mergeCell ref="A18:A23"/>
    <mergeCell ref="F18:N23"/>
    <mergeCell ref="A27:A28"/>
    <mergeCell ref="A29:A30"/>
    <mergeCell ref="F29:N30"/>
    <mergeCell ref="C35:D35"/>
    <mergeCell ref="L35:N35"/>
    <mergeCell ref="A32:B32"/>
    <mergeCell ref="A33:B33"/>
    <mergeCell ref="A34:B34"/>
    <mergeCell ref="A35:B35"/>
    <mergeCell ref="A31:B31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78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P159"/>
  <sheetViews>
    <sheetView showGridLines="0" topLeftCell="A5" workbookViewId="0">
      <selection activeCell="E5" sqref="E5:G5"/>
    </sheetView>
  </sheetViews>
  <sheetFormatPr defaultRowHeight="12.75"/>
  <cols>
    <col min="1" max="1" width="7.28515625" style="11" customWidth="1"/>
    <col min="2" max="2" width="11.5703125" style="28" customWidth="1"/>
    <col min="3" max="3" width="7.7109375" style="11" customWidth="1"/>
    <col min="4" max="4" width="7.5703125" style="11" customWidth="1"/>
    <col min="5" max="5" width="8.5703125" style="11" customWidth="1"/>
    <col min="6" max="6" width="8.7109375" style="11" customWidth="1"/>
    <col min="7" max="7" width="19.7109375" style="11" customWidth="1"/>
    <col min="8" max="8" width="8.5703125" style="11" customWidth="1"/>
    <col min="9" max="9" width="8.85546875" style="11" customWidth="1"/>
    <col min="10" max="10" width="19.7109375" style="11" customWidth="1"/>
    <col min="11" max="11" width="9" style="3" hidden="1" customWidth="1"/>
    <col min="12" max="12" width="8.85546875" customWidth="1"/>
  </cols>
  <sheetData>
    <row r="1" spans="1:16" ht="27" customHeight="1" thickBot="1">
      <c r="A1" s="219" t="s">
        <v>110</v>
      </c>
      <c r="B1" s="219"/>
      <c r="C1" s="219"/>
      <c r="D1" s="219"/>
      <c r="E1" s="219"/>
      <c r="F1" s="33"/>
      <c r="G1" s="33"/>
      <c r="I1" s="16" t="s">
        <v>161</v>
      </c>
      <c r="J1" s="58" t="str">
        <f>""&amp;Introduction!C13</f>
        <v/>
      </c>
      <c r="M1" s="34"/>
      <c r="N1" s="35"/>
      <c r="O1" s="17"/>
      <c r="P1" s="17"/>
    </row>
    <row r="2" spans="1:16" ht="26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73"/>
      <c r="L2" s="36"/>
      <c r="M2" s="36"/>
      <c r="N2" s="36"/>
      <c r="O2" s="18"/>
      <c r="P2" s="18"/>
    </row>
    <row r="3" spans="1:16" s="20" customFormat="1" ht="18.75" customHeight="1">
      <c r="A3" s="37"/>
      <c r="B3" s="38"/>
      <c r="C3" s="37"/>
      <c r="D3" s="37"/>
      <c r="E3" s="37"/>
      <c r="F3" s="37"/>
      <c r="G3" s="37"/>
      <c r="H3" s="37"/>
      <c r="I3" s="37"/>
      <c r="J3" s="37"/>
      <c r="K3" s="74"/>
      <c r="L3" s="37"/>
      <c r="M3" s="37"/>
      <c r="N3" s="37"/>
      <c r="O3" s="19"/>
      <c r="P3" s="19"/>
    </row>
    <row r="4" spans="1:16" ht="64.5" customHeight="1">
      <c r="A4" s="220" t="s">
        <v>78</v>
      </c>
      <c r="B4" s="220"/>
      <c r="C4" s="220"/>
      <c r="D4" s="220"/>
      <c r="E4" s="221" t="s">
        <v>120</v>
      </c>
      <c r="F4" s="221"/>
      <c r="G4" s="221"/>
      <c r="H4" s="221" t="s">
        <v>121</v>
      </c>
      <c r="I4" s="221"/>
      <c r="J4" s="221"/>
      <c r="K4" s="75">
        <f>K5*K6*K7</f>
        <v>0</v>
      </c>
      <c r="L4" s="39"/>
      <c r="M4" s="39"/>
      <c r="N4" s="39"/>
      <c r="O4" s="24"/>
      <c r="P4" s="24"/>
    </row>
    <row r="5" spans="1:16" ht="25.5" customHeight="1">
      <c r="A5" s="213" t="s">
        <v>79</v>
      </c>
      <c r="B5" s="214"/>
      <c r="C5" s="214"/>
      <c r="D5" s="214"/>
      <c r="E5" s="215"/>
      <c r="F5" s="215"/>
      <c r="G5" s="215"/>
      <c r="H5" s="193"/>
      <c r="I5" s="193"/>
      <c r="J5" s="193"/>
      <c r="K5" s="76">
        <f>E5*H5</f>
        <v>0</v>
      </c>
      <c r="L5" s="29"/>
      <c r="M5" s="29"/>
      <c r="N5" s="29"/>
    </row>
    <row r="6" spans="1:16" ht="25.5" customHeight="1">
      <c r="A6" s="213" t="s">
        <v>160</v>
      </c>
      <c r="B6" s="214"/>
      <c r="C6" s="214"/>
      <c r="D6" s="214"/>
      <c r="E6" s="215"/>
      <c r="F6" s="215"/>
      <c r="G6" s="215"/>
      <c r="H6" s="215"/>
      <c r="I6" s="215"/>
      <c r="J6" s="215"/>
      <c r="K6" s="76">
        <f>E6*H6</f>
        <v>0</v>
      </c>
      <c r="L6" s="29"/>
      <c r="M6" s="29"/>
      <c r="N6" s="29"/>
    </row>
    <row r="7" spans="1:16" ht="25.5" customHeight="1">
      <c r="A7" s="216" t="s">
        <v>122</v>
      </c>
      <c r="B7" s="216"/>
      <c r="C7" s="216"/>
      <c r="D7" s="216"/>
      <c r="E7" s="193"/>
      <c r="F7" s="193"/>
      <c r="G7" s="193"/>
      <c r="H7" s="215"/>
      <c r="I7" s="215"/>
      <c r="J7" s="215"/>
      <c r="K7" s="76">
        <f>E7*H7</f>
        <v>0</v>
      </c>
      <c r="L7" s="29"/>
      <c r="M7" s="29"/>
      <c r="N7" s="29"/>
    </row>
    <row r="8" spans="1:16" ht="25.5" customHeight="1">
      <c r="A8" s="40"/>
      <c r="B8" s="41"/>
      <c r="C8" s="29"/>
      <c r="D8" s="29"/>
      <c r="E8" s="29"/>
      <c r="F8" s="29"/>
      <c r="G8" s="29"/>
      <c r="H8" s="29"/>
      <c r="I8" s="29"/>
      <c r="J8" s="29"/>
      <c r="K8" s="76"/>
      <c r="L8" s="29"/>
      <c r="M8" s="29"/>
      <c r="N8" s="29"/>
    </row>
    <row r="9" spans="1:16" ht="25.5" customHeight="1">
      <c r="A9" s="40"/>
      <c r="B9" s="41"/>
      <c r="C9" s="29"/>
      <c r="D9" s="29"/>
      <c r="E9" s="29"/>
      <c r="F9" s="29"/>
      <c r="G9" s="29"/>
      <c r="H9" s="29"/>
      <c r="I9" s="29"/>
      <c r="J9" s="29"/>
      <c r="K9" s="76"/>
      <c r="L9" s="29"/>
      <c r="M9" s="29"/>
      <c r="N9" s="29"/>
    </row>
    <row r="10" spans="1:16" ht="25.5" customHeight="1">
      <c r="A10" s="40"/>
      <c r="B10" s="41"/>
      <c r="C10" s="29"/>
      <c r="D10" s="29"/>
      <c r="E10" s="29"/>
      <c r="F10" s="29"/>
      <c r="G10" s="29"/>
      <c r="H10" s="29"/>
      <c r="I10" s="29"/>
      <c r="J10" s="29"/>
      <c r="K10" s="76"/>
      <c r="L10" s="29"/>
      <c r="M10" s="29"/>
      <c r="N10" s="29"/>
    </row>
    <row r="11" spans="1:16" ht="25.5" customHeight="1">
      <c r="A11" s="40"/>
      <c r="B11" s="41"/>
      <c r="C11" s="29"/>
      <c r="D11" s="29"/>
      <c r="E11" s="29"/>
      <c r="F11" s="29"/>
      <c r="G11" s="29"/>
      <c r="H11" s="29"/>
      <c r="I11" s="29"/>
      <c r="J11" s="29"/>
      <c r="K11" s="76"/>
      <c r="L11" s="29"/>
      <c r="M11" s="29"/>
      <c r="N11" s="29"/>
    </row>
    <row r="12" spans="1:16" ht="25.5" customHeight="1">
      <c r="A12" s="40"/>
      <c r="B12" s="41"/>
      <c r="C12" s="29"/>
      <c r="D12" s="29"/>
      <c r="E12" s="29"/>
      <c r="F12" s="29"/>
      <c r="G12" s="29"/>
      <c r="H12" s="29"/>
      <c r="I12" s="29"/>
      <c r="J12" s="29"/>
      <c r="K12" s="76"/>
      <c r="L12" s="29"/>
      <c r="M12" s="29"/>
      <c r="N12" s="29"/>
    </row>
    <row r="13" spans="1:16" ht="25.5" customHeight="1">
      <c r="A13" s="40"/>
      <c r="B13" s="41"/>
      <c r="C13" s="29"/>
      <c r="D13" s="29"/>
      <c r="E13" s="29"/>
      <c r="F13" s="29"/>
      <c r="G13" s="29"/>
      <c r="H13" s="29"/>
      <c r="I13" s="29"/>
      <c r="J13" s="29"/>
      <c r="K13" s="76"/>
      <c r="L13" s="29"/>
      <c r="M13" s="29"/>
      <c r="N13" s="29"/>
    </row>
    <row r="14" spans="1:16" ht="25.5" customHeight="1">
      <c r="A14" s="40"/>
      <c r="B14" s="41"/>
      <c r="C14" s="29"/>
      <c r="D14" s="29"/>
      <c r="E14" s="29"/>
      <c r="F14" s="29"/>
      <c r="G14" s="29"/>
      <c r="H14" s="29"/>
      <c r="I14" s="29"/>
      <c r="J14" s="29"/>
      <c r="K14" s="76"/>
      <c r="L14" s="29"/>
      <c r="M14" s="29"/>
      <c r="N14" s="29"/>
    </row>
    <row r="15" spans="1:16" ht="25.5" customHeight="1">
      <c r="A15" s="40"/>
      <c r="B15" s="41"/>
      <c r="C15" s="29"/>
      <c r="D15" s="29"/>
      <c r="E15" s="29"/>
      <c r="F15" s="29"/>
      <c r="G15" s="29"/>
      <c r="H15" s="29"/>
      <c r="I15" s="29"/>
      <c r="J15" s="29"/>
      <c r="K15" s="76"/>
      <c r="L15" s="29"/>
      <c r="M15" s="29"/>
      <c r="N15" s="29"/>
    </row>
    <row r="16" spans="1:16" ht="25.5" customHeight="1">
      <c r="A16" s="40"/>
      <c r="B16" s="41"/>
      <c r="C16" s="29"/>
      <c r="D16" s="29"/>
      <c r="E16" s="29"/>
      <c r="F16" s="29"/>
      <c r="G16" s="29"/>
      <c r="H16" s="29"/>
      <c r="I16" s="29"/>
      <c r="J16" s="29"/>
      <c r="K16" s="76"/>
      <c r="L16" s="29"/>
      <c r="M16" s="29"/>
      <c r="N16" s="29"/>
    </row>
    <row r="17" spans="1:14" ht="25.5" customHeight="1">
      <c r="A17" s="40"/>
      <c r="B17" s="41"/>
      <c r="C17" s="29"/>
      <c r="D17" s="29"/>
      <c r="E17" s="29"/>
      <c r="F17" s="29"/>
      <c r="G17" s="29"/>
      <c r="H17" s="29"/>
      <c r="I17" s="29"/>
      <c r="J17" s="29"/>
      <c r="K17" s="76"/>
      <c r="L17" s="29"/>
      <c r="M17" s="29"/>
      <c r="N17" s="29"/>
    </row>
    <row r="18" spans="1:14" ht="25.5" customHeight="1">
      <c r="A18" s="40"/>
      <c r="B18" s="41"/>
      <c r="C18" s="29"/>
      <c r="D18" s="29"/>
      <c r="E18" s="29"/>
      <c r="F18" s="29"/>
      <c r="G18" s="29"/>
      <c r="H18" s="29"/>
      <c r="I18" s="29"/>
      <c r="J18" s="29"/>
      <c r="K18" s="76"/>
      <c r="L18" s="29"/>
      <c r="M18" s="29"/>
      <c r="N18" s="29"/>
    </row>
    <row r="19" spans="1:14" ht="25.5" customHeight="1">
      <c r="A19" s="40"/>
      <c r="B19" s="41"/>
      <c r="C19" s="29"/>
      <c r="D19" s="29"/>
      <c r="E19" s="29"/>
      <c r="F19" s="29"/>
      <c r="G19" s="29"/>
      <c r="H19" s="29"/>
      <c r="I19" s="29"/>
      <c r="J19" s="29"/>
      <c r="K19" s="76"/>
      <c r="L19" s="29"/>
      <c r="M19" s="29"/>
      <c r="N19" s="29"/>
    </row>
    <row r="20" spans="1:14" ht="25.5" customHeight="1">
      <c r="A20" s="40"/>
      <c r="B20" s="41"/>
      <c r="C20" s="29"/>
      <c r="D20" s="29"/>
      <c r="E20" s="29"/>
      <c r="F20" s="29"/>
      <c r="G20" s="29"/>
      <c r="H20" s="29"/>
      <c r="I20" s="29"/>
      <c r="J20" s="29"/>
      <c r="K20" s="76"/>
      <c r="L20" s="29"/>
      <c r="M20" s="29"/>
      <c r="N20" s="29"/>
    </row>
    <row r="21" spans="1:14" ht="25.5" customHeight="1">
      <c r="A21" s="40"/>
      <c r="B21" s="41"/>
      <c r="C21" s="29"/>
      <c r="D21" s="29"/>
      <c r="E21" s="29"/>
      <c r="F21" s="29"/>
      <c r="G21" s="29"/>
      <c r="H21" s="29"/>
      <c r="I21" s="29"/>
      <c r="J21" s="29"/>
      <c r="K21" s="76"/>
      <c r="L21" s="29"/>
      <c r="M21" s="29"/>
      <c r="N21" s="29"/>
    </row>
    <row r="22" spans="1:14" ht="25.5" customHeight="1">
      <c r="A22" s="40"/>
      <c r="B22" s="41"/>
      <c r="C22" s="29"/>
      <c r="D22" s="29"/>
      <c r="E22" s="29"/>
      <c r="F22" s="29"/>
      <c r="G22" s="29"/>
      <c r="H22" s="29"/>
      <c r="I22" s="29"/>
      <c r="J22" s="29"/>
      <c r="K22" s="76"/>
      <c r="L22" s="29"/>
      <c r="M22" s="29"/>
      <c r="N22" s="29"/>
    </row>
    <row r="23" spans="1:14" ht="25.5" customHeight="1">
      <c r="A23" s="41"/>
      <c r="B23" s="41"/>
      <c r="C23" s="29"/>
      <c r="D23" s="29"/>
      <c r="E23" s="29"/>
      <c r="F23" s="29"/>
      <c r="G23" s="29"/>
      <c r="H23" s="29"/>
      <c r="I23" s="29"/>
      <c r="J23" s="29"/>
      <c r="K23" s="76"/>
      <c r="L23" s="29"/>
      <c r="M23" s="29"/>
      <c r="N23" s="29"/>
    </row>
    <row r="24" spans="1:14" ht="25.5" customHeight="1">
      <c r="A24" s="41"/>
      <c r="B24" s="41"/>
      <c r="C24" s="29"/>
      <c r="D24" s="29"/>
      <c r="E24" s="29"/>
      <c r="F24" s="29"/>
      <c r="G24" s="29"/>
      <c r="H24" s="29"/>
      <c r="I24" s="29"/>
      <c r="J24" s="29"/>
      <c r="K24" s="76"/>
      <c r="L24" s="29"/>
      <c r="M24" s="29"/>
      <c r="N24" s="29"/>
    </row>
    <row r="26" spans="1:14" ht="25.5" customHeight="1">
      <c r="A26" s="110" t="s">
        <v>80</v>
      </c>
      <c r="B26" s="41"/>
      <c r="C26" s="29"/>
      <c r="D26" s="29"/>
      <c r="E26" s="29"/>
      <c r="F26" s="29"/>
      <c r="G26" s="29"/>
      <c r="H26" s="29"/>
      <c r="I26" s="29"/>
      <c r="J26" s="29"/>
      <c r="K26" s="76"/>
      <c r="L26" s="29"/>
      <c r="M26" s="29"/>
      <c r="N26" s="29"/>
    </row>
    <row r="27" spans="1:14" ht="25.5" customHeight="1">
      <c r="A27" s="110" t="s">
        <v>101</v>
      </c>
      <c r="C27" s="29"/>
      <c r="D27" s="29"/>
      <c r="E27" s="29"/>
      <c r="F27" s="29"/>
      <c r="G27" s="29"/>
      <c r="H27" s="29"/>
      <c r="I27" s="29"/>
      <c r="J27" s="29"/>
      <c r="K27" s="76"/>
      <c r="L27" s="29"/>
      <c r="M27" s="29"/>
      <c r="N27" s="29"/>
    </row>
    <row r="28" spans="1:14" ht="25.5" customHeight="1">
      <c r="A28" s="110" t="s">
        <v>173</v>
      </c>
      <c r="C28" s="29"/>
      <c r="D28" s="29"/>
      <c r="E28" s="29"/>
      <c r="F28" s="29"/>
      <c r="G28" s="29"/>
      <c r="H28" s="29"/>
      <c r="I28" s="29"/>
      <c r="J28" s="29"/>
      <c r="K28" s="76"/>
      <c r="L28" s="29"/>
      <c r="M28" s="29"/>
      <c r="N28" s="29"/>
    </row>
    <row r="29" spans="1:14" ht="25.5" customHeight="1">
      <c r="A29" s="110" t="s">
        <v>102</v>
      </c>
      <c r="C29" s="29"/>
      <c r="D29" s="29"/>
      <c r="E29" s="29"/>
      <c r="F29" s="29"/>
      <c r="G29" s="29"/>
      <c r="H29" s="29"/>
      <c r="I29" s="29"/>
      <c r="J29" s="29"/>
      <c r="K29" s="76"/>
      <c r="L29" s="29"/>
      <c r="M29" s="29"/>
      <c r="N29" s="29"/>
    </row>
    <row r="30" spans="1:14" ht="25.5" customHeight="1">
      <c r="A30" s="42"/>
      <c r="B30" s="42"/>
      <c r="C30" s="43"/>
      <c r="D30" s="43"/>
      <c r="E30" s="43"/>
      <c r="F30" s="43"/>
      <c r="G30" s="43"/>
      <c r="H30" s="43"/>
      <c r="I30" s="43"/>
      <c r="J30" s="43"/>
      <c r="K30" s="76"/>
      <c r="L30" s="29"/>
      <c r="M30" s="29"/>
      <c r="N30" s="29"/>
    </row>
    <row r="31" spans="1:14" ht="25.5" customHeight="1">
      <c r="A31" s="41" t="s">
        <v>12</v>
      </c>
      <c r="B31" s="41"/>
      <c r="C31" s="217" t="str">
        <f>Introduction!E15&amp;Introduction!F15</f>
        <v xml:space="preserve"> EK-</v>
      </c>
      <c r="D31" s="217"/>
      <c r="E31" s="29"/>
      <c r="F31" s="29"/>
      <c r="G31" s="29"/>
      <c r="H31" s="218" t="str">
        <f>Introduction!D4&amp;Introduction!E4</f>
        <v>1. quarter 2017</v>
      </c>
      <c r="I31" s="218"/>
      <c r="J31" s="218"/>
      <c r="K31" s="76"/>
    </row>
    <row r="32" spans="1:14">
      <c r="A32" s="41"/>
      <c r="B32" s="41"/>
      <c r="C32" s="29"/>
      <c r="D32" s="29"/>
      <c r="E32" s="29"/>
      <c r="F32" s="29"/>
      <c r="G32" s="29"/>
      <c r="H32" s="29"/>
      <c r="I32" s="29"/>
      <c r="J32" s="29"/>
      <c r="K32" s="76"/>
      <c r="L32" s="29"/>
      <c r="M32" s="29"/>
      <c r="N32" s="29"/>
    </row>
    <row r="33" spans="1:14">
      <c r="A33" s="41"/>
      <c r="B33" s="41"/>
      <c r="C33" s="41"/>
      <c r="D33" s="41"/>
      <c r="E33" s="29"/>
      <c r="F33" s="29"/>
      <c r="G33" s="29"/>
      <c r="H33" s="29"/>
      <c r="I33" s="29"/>
      <c r="J33" s="29"/>
      <c r="K33" s="76"/>
      <c r="L33" s="167"/>
      <c r="M33" s="167"/>
      <c r="N33" s="167"/>
    </row>
    <row r="34" spans="1:14">
      <c r="A34" s="29"/>
      <c r="B34" s="41"/>
      <c r="C34" s="29"/>
      <c r="D34" s="29"/>
      <c r="E34" s="29"/>
      <c r="F34" s="29"/>
      <c r="G34" s="29"/>
      <c r="H34" s="29"/>
      <c r="I34" s="29"/>
      <c r="J34" s="29"/>
      <c r="K34" s="76"/>
      <c r="L34" s="29"/>
      <c r="M34" s="29"/>
      <c r="N34" s="29"/>
    </row>
    <row r="35" spans="1:14">
      <c r="A35" s="29"/>
      <c r="B35" s="41"/>
      <c r="C35" s="29"/>
      <c r="D35" s="29"/>
      <c r="E35" s="29"/>
      <c r="F35" s="29"/>
      <c r="G35" s="29"/>
      <c r="H35" s="29"/>
      <c r="I35" s="29"/>
      <c r="J35" s="29"/>
      <c r="K35" s="76"/>
      <c r="L35" s="29"/>
      <c r="M35" s="29"/>
      <c r="N35" s="29"/>
    </row>
    <row r="36" spans="1:14">
      <c r="A36" s="29"/>
      <c r="B36" s="41"/>
      <c r="C36" s="29"/>
      <c r="D36" s="29"/>
      <c r="E36" s="29"/>
      <c r="F36" s="29"/>
      <c r="G36" s="29"/>
      <c r="H36" s="29"/>
      <c r="I36" s="29"/>
      <c r="J36" s="29"/>
      <c r="K36" s="76"/>
      <c r="L36" s="29"/>
      <c r="M36" s="29"/>
      <c r="N36" s="29"/>
    </row>
    <row r="37" spans="1:14">
      <c r="A37" s="29"/>
      <c r="B37" s="41"/>
      <c r="C37" s="29"/>
      <c r="D37" s="29"/>
      <c r="E37" s="29"/>
      <c r="F37" s="29"/>
      <c r="G37" s="29"/>
      <c r="H37" s="29"/>
      <c r="I37" s="29"/>
      <c r="J37" s="29"/>
      <c r="K37" s="76"/>
      <c r="L37" s="29"/>
      <c r="M37" s="29"/>
      <c r="N37" s="29"/>
    </row>
    <row r="38" spans="1:14">
      <c r="A38" s="29"/>
      <c r="B38" s="41"/>
      <c r="C38" s="29"/>
      <c r="D38" s="29"/>
      <c r="E38" s="29"/>
      <c r="F38" s="29"/>
      <c r="G38" s="29"/>
      <c r="H38" s="29"/>
      <c r="I38" s="29"/>
      <c r="J38" s="29"/>
      <c r="K38" s="76"/>
      <c r="L38" s="29"/>
      <c r="M38" s="29"/>
      <c r="N38" s="29"/>
    </row>
    <row r="39" spans="1:14">
      <c r="A39" s="29"/>
      <c r="B39" s="41"/>
      <c r="C39" s="29"/>
      <c r="D39" s="29"/>
      <c r="E39" s="29"/>
      <c r="F39" s="29"/>
      <c r="G39" s="29"/>
      <c r="H39" s="29"/>
      <c r="I39" s="29"/>
      <c r="J39" s="29"/>
      <c r="K39" s="76"/>
      <c r="L39" s="29"/>
      <c r="M39" s="29"/>
      <c r="N39" s="29"/>
    </row>
    <row r="40" spans="1:14">
      <c r="A40" s="29"/>
      <c r="B40" s="41"/>
      <c r="C40" s="29"/>
      <c r="D40" s="29"/>
      <c r="E40" s="29"/>
      <c r="F40" s="29"/>
      <c r="G40" s="29"/>
      <c r="H40" s="29"/>
      <c r="I40" s="29"/>
      <c r="J40" s="29"/>
      <c r="K40" s="76"/>
      <c r="L40" s="29"/>
      <c r="M40" s="29"/>
      <c r="N40" s="29"/>
    </row>
    <row r="41" spans="1:14">
      <c r="A41" s="29"/>
      <c r="B41" s="41"/>
      <c r="C41" s="29"/>
      <c r="D41" s="29"/>
      <c r="E41" s="29"/>
      <c r="F41" s="29"/>
      <c r="G41" s="29"/>
      <c r="H41" s="29"/>
      <c r="I41" s="29"/>
      <c r="J41" s="29"/>
      <c r="K41" s="76"/>
      <c r="L41" s="29"/>
      <c r="M41" s="29"/>
      <c r="N41" s="29"/>
    </row>
    <row r="42" spans="1:14">
      <c r="A42" s="29"/>
      <c r="B42" s="41"/>
      <c r="C42" s="29"/>
      <c r="D42" s="29"/>
      <c r="E42" s="29"/>
      <c r="F42" s="29"/>
      <c r="G42" s="29"/>
      <c r="H42" s="29"/>
      <c r="I42" s="29"/>
      <c r="J42" s="29"/>
      <c r="K42" s="76"/>
      <c r="L42" s="29"/>
      <c r="M42" s="29"/>
      <c r="N42" s="29"/>
    </row>
    <row r="43" spans="1:14">
      <c r="A43" s="29"/>
      <c r="B43" s="41"/>
      <c r="C43" s="29"/>
      <c r="D43" s="29"/>
      <c r="E43" s="29"/>
      <c r="F43" s="29"/>
      <c r="G43" s="29"/>
      <c r="H43" s="29"/>
      <c r="I43" s="29"/>
      <c r="J43" s="29"/>
      <c r="K43" s="76"/>
      <c r="L43" s="29"/>
      <c r="M43" s="29"/>
      <c r="N43" s="29"/>
    </row>
    <row r="44" spans="1:14">
      <c r="A44" s="29"/>
      <c r="B44" s="41"/>
      <c r="C44" s="29"/>
      <c r="D44" s="29"/>
      <c r="E44" s="29"/>
      <c r="F44" s="29"/>
      <c r="G44" s="29"/>
      <c r="H44" s="29"/>
      <c r="I44" s="29"/>
      <c r="J44" s="29"/>
      <c r="K44" s="76"/>
      <c r="L44" s="29"/>
      <c r="M44" s="29"/>
      <c r="N44" s="29"/>
    </row>
    <row r="45" spans="1:14">
      <c r="A45" s="29"/>
      <c r="B45" s="41"/>
      <c r="C45" s="29"/>
      <c r="D45" s="29"/>
      <c r="E45" s="29"/>
      <c r="F45" s="29"/>
      <c r="G45" s="29"/>
      <c r="H45" s="29"/>
      <c r="I45" s="29"/>
      <c r="J45" s="29"/>
      <c r="K45" s="76"/>
      <c r="L45" s="29"/>
      <c r="M45" s="29"/>
      <c r="N45" s="29"/>
    </row>
    <row r="46" spans="1:14">
      <c r="A46" s="29"/>
      <c r="B46" s="41"/>
      <c r="C46" s="29"/>
      <c r="D46" s="29"/>
      <c r="E46" s="29"/>
      <c r="F46" s="29"/>
      <c r="G46" s="29"/>
      <c r="H46" s="29"/>
      <c r="I46" s="29"/>
      <c r="J46" s="29"/>
      <c r="K46" s="76"/>
      <c r="L46" s="29"/>
      <c r="M46" s="29"/>
      <c r="N46" s="29"/>
    </row>
    <row r="47" spans="1:14">
      <c r="A47" s="29"/>
      <c r="B47" s="41"/>
      <c r="C47" s="29"/>
      <c r="D47" s="29"/>
      <c r="E47" s="29"/>
      <c r="F47" s="29"/>
      <c r="G47" s="29"/>
      <c r="H47" s="29"/>
      <c r="I47" s="29"/>
      <c r="J47" s="29"/>
      <c r="K47" s="76"/>
      <c r="L47" s="29"/>
      <c r="M47" s="29"/>
      <c r="N47" s="29"/>
    </row>
    <row r="48" spans="1:14">
      <c r="A48" s="29"/>
      <c r="B48" s="41"/>
      <c r="C48" s="29"/>
      <c r="D48" s="29"/>
      <c r="E48" s="29"/>
      <c r="F48" s="29"/>
      <c r="G48" s="29"/>
      <c r="H48" s="29"/>
      <c r="I48" s="29"/>
      <c r="J48" s="29"/>
      <c r="K48" s="76"/>
      <c r="L48" s="29"/>
      <c r="M48" s="29"/>
      <c r="N48" s="29"/>
    </row>
    <row r="49" spans="1:14">
      <c r="A49" s="29"/>
      <c r="B49" s="41"/>
      <c r="C49" s="29"/>
      <c r="D49" s="29"/>
      <c r="E49" s="29"/>
      <c r="F49" s="29"/>
      <c r="G49" s="29"/>
      <c r="H49" s="29"/>
      <c r="I49" s="29"/>
      <c r="J49" s="29"/>
      <c r="K49" s="76"/>
      <c r="L49" s="29"/>
      <c r="M49" s="29"/>
      <c r="N49" s="29"/>
    </row>
    <row r="50" spans="1:14">
      <c r="A50" s="29"/>
      <c r="B50" s="41"/>
      <c r="C50" s="29"/>
      <c r="D50" s="29"/>
      <c r="E50" s="29"/>
      <c r="F50" s="29"/>
      <c r="G50" s="29"/>
      <c r="H50" s="29"/>
      <c r="I50" s="29"/>
      <c r="J50" s="29"/>
      <c r="K50" s="76"/>
      <c r="L50" s="29"/>
      <c r="M50" s="29"/>
      <c r="N50" s="29"/>
    </row>
    <row r="51" spans="1:14">
      <c r="A51" s="29"/>
      <c r="B51" s="41"/>
      <c r="C51" s="29"/>
      <c r="D51" s="29"/>
      <c r="E51" s="29"/>
      <c r="F51" s="29"/>
      <c r="G51" s="29"/>
      <c r="H51" s="29"/>
      <c r="I51" s="29"/>
      <c r="J51" s="29"/>
      <c r="K51" s="76"/>
      <c r="L51" s="29"/>
      <c r="M51" s="29"/>
      <c r="N51" s="29"/>
    </row>
    <row r="52" spans="1:14">
      <c r="A52" s="29"/>
      <c r="B52" s="41"/>
      <c r="C52" s="29"/>
      <c r="D52" s="29"/>
      <c r="E52" s="29"/>
      <c r="F52" s="29"/>
      <c r="G52" s="29"/>
      <c r="H52" s="29"/>
      <c r="I52" s="29"/>
      <c r="J52" s="29"/>
      <c r="K52" s="76"/>
      <c r="L52" s="29"/>
      <c r="M52" s="29"/>
      <c r="N52" s="29"/>
    </row>
    <row r="53" spans="1:14">
      <c r="A53" s="29"/>
      <c r="B53" s="41"/>
      <c r="C53" s="29"/>
      <c r="D53" s="29"/>
      <c r="E53" s="29"/>
      <c r="F53" s="29"/>
      <c r="G53" s="29"/>
      <c r="H53" s="29"/>
      <c r="I53" s="29"/>
      <c r="J53" s="29"/>
      <c r="K53" s="76"/>
      <c r="L53" s="29"/>
      <c r="M53" s="29"/>
      <c r="N53" s="29"/>
    </row>
    <row r="54" spans="1:14">
      <c r="A54" s="29"/>
      <c r="B54" s="41"/>
      <c r="C54" s="29"/>
      <c r="D54" s="29"/>
      <c r="E54" s="29"/>
      <c r="F54" s="29"/>
      <c r="G54" s="29"/>
      <c r="H54" s="29"/>
      <c r="I54" s="29"/>
      <c r="J54" s="29"/>
      <c r="K54" s="76"/>
      <c r="L54" s="29"/>
      <c r="M54" s="29"/>
      <c r="N54" s="29"/>
    </row>
    <row r="55" spans="1:14">
      <c r="A55" s="29"/>
      <c r="B55" s="41"/>
      <c r="C55" s="29"/>
      <c r="D55" s="29"/>
      <c r="E55" s="29"/>
      <c r="F55" s="29"/>
      <c r="G55" s="29"/>
      <c r="H55" s="29"/>
      <c r="I55" s="29"/>
      <c r="J55" s="29"/>
      <c r="K55" s="76"/>
      <c r="L55" s="29"/>
      <c r="M55" s="29"/>
      <c r="N55" s="29"/>
    </row>
    <row r="56" spans="1:14">
      <c r="A56" s="29"/>
      <c r="B56" s="41"/>
      <c r="C56" s="29"/>
      <c r="D56" s="29"/>
      <c r="E56" s="29"/>
      <c r="F56" s="29"/>
      <c r="G56" s="29"/>
      <c r="H56" s="29"/>
      <c r="I56" s="29"/>
      <c r="J56" s="29"/>
      <c r="K56" s="76"/>
      <c r="L56" s="29"/>
      <c r="M56" s="29"/>
      <c r="N56" s="29"/>
    </row>
    <row r="57" spans="1:14">
      <c r="A57" s="29"/>
      <c r="B57" s="41"/>
      <c r="C57" s="29"/>
      <c r="D57" s="29"/>
      <c r="E57" s="29"/>
      <c r="F57" s="29"/>
      <c r="G57" s="29"/>
      <c r="H57" s="29"/>
      <c r="I57" s="29"/>
      <c r="J57" s="29"/>
      <c r="K57" s="76"/>
      <c r="L57" s="29"/>
      <c r="M57" s="29"/>
      <c r="N57" s="29"/>
    </row>
    <row r="58" spans="1:14">
      <c r="A58" s="29"/>
      <c r="B58" s="41"/>
      <c r="C58" s="29"/>
      <c r="D58" s="29"/>
      <c r="E58" s="29"/>
      <c r="F58" s="29"/>
      <c r="G58" s="29"/>
      <c r="H58" s="29"/>
      <c r="I58" s="29"/>
      <c r="J58" s="29"/>
      <c r="K58" s="76"/>
      <c r="L58" s="29"/>
      <c r="M58" s="29"/>
      <c r="N58" s="29"/>
    </row>
    <row r="59" spans="1:14">
      <c r="A59" s="29"/>
      <c r="B59" s="41"/>
      <c r="C59" s="29"/>
      <c r="D59" s="29"/>
      <c r="E59" s="29"/>
      <c r="F59" s="29"/>
      <c r="G59" s="29"/>
      <c r="H59" s="29"/>
      <c r="I59" s="29"/>
      <c r="J59" s="29"/>
      <c r="K59" s="76"/>
      <c r="L59" s="29"/>
      <c r="M59" s="29"/>
      <c r="N59" s="29"/>
    </row>
    <row r="60" spans="1:14">
      <c r="A60" s="29"/>
      <c r="B60" s="41"/>
      <c r="C60" s="29"/>
      <c r="D60" s="29"/>
      <c r="E60" s="29"/>
      <c r="F60" s="29"/>
      <c r="G60" s="29"/>
      <c r="H60" s="29"/>
      <c r="I60" s="29"/>
      <c r="J60" s="29"/>
      <c r="K60" s="76"/>
      <c r="L60" s="29"/>
      <c r="M60" s="29"/>
      <c r="N60" s="29"/>
    </row>
    <row r="61" spans="1:14">
      <c r="A61" s="29"/>
      <c r="B61" s="41"/>
      <c r="C61" s="29"/>
      <c r="D61" s="29"/>
      <c r="E61" s="29"/>
      <c r="F61" s="29"/>
      <c r="G61" s="29"/>
      <c r="H61" s="29"/>
      <c r="I61" s="29"/>
      <c r="J61" s="29"/>
      <c r="K61" s="76"/>
      <c r="L61" s="29"/>
      <c r="M61" s="29"/>
      <c r="N61" s="29"/>
    </row>
    <row r="62" spans="1:14">
      <c r="A62" s="29"/>
      <c r="B62" s="41"/>
      <c r="C62" s="29"/>
      <c r="D62" s="29"/>
      <c r="E62" s="29"/>
      <c r="F62" s="29"/>
      <c r="G62" s="29"/>
      <c r="H62" s="29"/>
      <c r="I62" s="29"/>
      <c r="J62" s="29"/>
      <c r="K62" s="76"/>
      <c r="L62" s="29"/>
      <c r="M62" s="29"/>
      <c r="N62" s="29"/>
    </row>
    <row r="63" spans="1:14">
      <c r="A63" s="29"/>
      <c r="B63" s="41"/>
      <c r="C63" s="29"/>
      <c r="D63" s="29"/>
      <c r="E63" s="29"/>
      <c r="F63" s="29"/>
      <c r="G63" s="29"/>
      <c r="H63" s="29"/>
      <c r="I63" s="29"/>
      <c r="J63" s="29"/>
      <c r="K63" s="76"/>
      <c r="L63" s="29"/>
      <c r="M63" s="29"/>
      <c r="N63" s="29"/>
    </row>
    <row r="64" spans="1:14">
      <c r="A64" s="29"/>
      <c r="B64" s="41"/>
      <c r="C64" s="29"/>
      <c r="D64" s="29"/>
      <c r="E64" s="29"/>
      <c r="F64" s="29"/>
      <c r="G64" s="29"/>
      <c r="H64" s="29"/>
      <c r="I64" s="29"/>
      <c r="J64" s="29"/>
      <c r="K64" s="76"/>
      <c r="L64" s="29"/>
      <c r="M64" s="29"/>
      <c r="N64" s="29"/>
    </row>
    <row r="65" spans="1:14">
      <c r="A65" s="29"/>
      <c r="B65" s="41"/>
      <c r="C65" s="29"/>
      <c r="D65" s="29"/>
      <c r="E65" s="29"/>
      <c r="F65" s="29"/>
      <c r="G65" s="29"/>
      <c r="H65" s="29"/>
      <c r="I65" s="29"/>
      <c r="J65" s="29"/>
      <c r="K65" s="76"/>
      <c r="L65" s="29"/>
      <c r="M65" s="29"/>
      <c r="N65" s="29"/>
    </row>
    <row r="66" spans="1:14">
      <c r="A66" s="29"/>
      <c r="B66" s="41"/>
      <c r="C66" s="29"/>
      <c r="D66" s="29"/>
      <c r="E66" s="29"/>
      <c r="F66" s="29"/>
      <c r="G66" s="29"/>
      <c r="H66" s="29"/>
      <c r="I66" s="29"/>
      <c r="J66" s="29"/>
      <c r="K66" s="76"/>
      <c r="L66" s="29"/>
      <c r="M66" s="29"/>
      <c r="N66" s="29"/>
    </row>
    <row r="67" spans="1:14">
      <c r="A67" s="29"/>
      <c r="B67" s="41"/>
      <c r="C67" s="29"/>
      <c r="D67" s="29"/>
      <c r="E67" s="29"/>
      <c r="F67" s="29"/>
      <c r="G67" s="29"/>
      <c r="H67" s="29"/>
      <c r="I67" s="29"/>
      <c r="J67" s="29"/>
      <c r="K67" s="76"/>
      <c r="L67" s="29"/>
      <c r="M67" s="29"/>
      <c r="N67" s="29"/>
    </row>
    <row r="68" spans="1:14">
      <c r="A68" s="29"/>
      <c r="B68" s="41"/>
      <c r="C68" s="29"/>
      <c r="D68" s="29"/>
      <c r="E68" s="29"/>
      <c r="F68" s="29"/>
      <c r="G68" s="29"/>
      <c r="H68" s="29"/>
      <c r="I68" s="29"/>
      <c r="J68" s="29"/>
      <c r="K68" s="76"/>
      <c r="L68" s="29"/>
      <c r="M68" s="29"/>
      <c r="N68" s="29"/>
    </row>
    <row r="69" spans="1:14">
      <c r="A69" s="29"/>
      <c r="B69" s="41"/>
      <c r="C69" s="29"/>
      <c r="D69" s="29"/>
      <c r="E69" s="29"/>
      <c r="F69" s="29"/>
      <c r="G69" s="29"/>
      <c r="H69" s="29"/>
      <c r="I69" s="29"/>
      <c r="J69" s="29"/>
      <c r="K69" s="76"/>
      <c r="L69" s="29"/>
      <c r="M69" s="29"/>
      <c r="N69" s="29"/>
    </row>
    <row r="70" spans="1:14">
      <c r="A70" s="29"/>
      <c r="B70" s="41"/>
      <c r="C70" s="29"/>
      <c r="D70" s="29"/>
      <c r="E70" s="29"/>
      <c r="F70" s="29"/>
      <c r="G70" s="29"/>
      <c r="H70" s="29"/>
      <c r="I70" s="29"/>
      <c r="J70" s="29"/>
      <c r="K70" s="76"/>
      <c r="L70" s="29"/>
      <c r="M70" s="29"/>
      <c r="N70" s="29"/>
    </row>
    <row r="71" spans="1:14">
      <c r="A71" s="29"/>
      <c r="B71" s="41"/>
      <c r="C71" s="29"/>
      <c r="D71" s="29"/>
      <c r="E71" s="29"/>
      <c r="F71" s="29"/>
      <c r="G71" s="29"/>
      <c r="H71" s="29"/>
      <c r="I71" s="29"/>
      <c r="J71" s="29"/>
      <c r="K71" s="76"/>
      <c r="L71" s="29"/>
      <c r="M71" s="29"/>
      <c r="N71" s="29"/>
    </row>
    <row r="72" spans="1:14">
      <c r="A72" s="29"/>
      <c r="B72" s="41"/>
      <c r="C72" s="29"/>
      <c r="D72" s="29"/>
      <c r="E72" s="29"/>
      <c r="F72" s="29"/>
      <c r="G72" s="29"/>
      <c r="H72" s="29"/>
      <c r="I72" s="29"/>
      <c r="J72" s="29"/>
      <c r="K72" s="76"/>
      <c r="L72" s="29"/>
      <c r="M72" s="29"/>
      <c r="N72" s="29"/>
    </row>
    <row r="73" spans="1:14">
      <c r="A73" s="29"/>
      <c r="B73" s="41"/>
      <c r="C73" s="29"/>
      <c r="D73" s="29"/>
      <c r="E73" s="29"/>
      <c r="F73" s="29"/>
      <c r="G73" s="29"/>
      <c r="H73" s="29"/>
      <c r="I73" s="29"/>
      <c r="J73" s="29"/>
      <c r="K73" s="76"/>
      <c r="L73" s="29"/>
      <c r="M73" s="29"/>
      <c r="N73" s="29"/>
    </row>
    <row r="74" spans="1:14">
      <c r="A74" s="29"/>
      <c r="B74" s="41"/>
      <c r="C74" s="29"/>
      <c r="D74" s="29"/>
      <c r="E74" s="29"/>
      <c r="F74" s="29"/>
      <c r="G74" s="29"/>
      <c r="H74" s="29"/>
      <c r="I74" s="29"/>
      <c r="J74" s="29"/>
      <c r="K74" s="76"/>
      <c r="L74" s="29"/>
      <c r="M74" s="29"/>
      <c r="N74" s="29"/>
    </row>
    <row r="75" spans="1:14">
      <c r="A75" s="29"/>
      <c r="B75" s="41"/>
      <c r="C75" s="29"/>
      <c r="D75" s="29"/>
      <c r="E75" s="29"/>
      <c r="F75" s="29"/>
      <c r="G75" s="29"/>
      <c r="H75" s="29"/>
      <c r="I75" s="29"/>
      <c r="J75" s="29"/>
      <c r="K75" s="76"/>
      <c r="L75" s="29"/>
      <c r="M75" s="29"/>
      <c r="N75" s="29"/>
    </row>
    <row r="76" spans="1:14">
      <c r="A76" s="29"/>
      <c r="B76" s="41"/>
      <c r="C76" s="29"/>
      <c r="D76" s="29"/>
      <c r="E76" s="29"/>
      <c r="F76" s="29"/>
      <c r="G76" s="29"/>
      <c r="H76" s="29"/>
      <c r="I76" s="29"/>
      <c r="J76" s="29"/>
      <c r="K76" s="76"/>
      <c r="L76" s="29"/>
      <c r="M76" s="29"/>
      <c r="N76" s="29"/>
    </row>
    <row r="77" spans="1:14">
      <c r="A77" s="29"/>
      <c r="B77" s="41"/>
      <c r="C77" s="29"/>
      <c r="D77" s="29"/>
      <c r="E77" s="29"/>
      <c r="F77" s="29"/>
      <c r="G77" s="29"/>
      <c r="H77" s="29"/>
      <c r="I77" s="29"/>
      <c r="J77" s="29"/>
      <c r="K77" s="76"/>
      <c r="L77" s="29"/>
      <c r="M77" s="29"/>
      <c r="N77" s="29"/>
    </row>
    <row r="78" spans="1:14">
      <c r="A78" s="29"/>
      <c r="B78" s="41"/>
      <c r="C78" s="29"/>
      <c r="D78" s="29"/>
      <c r="E78" s="29"/>
      <c r="F78" s="29"/>
      <c r="G78" s="29"/>
      <c r="H78" s="29"/>
      <c r="I78" s="29"/>
      <c r="J78" s="29"/>
      <c r="K78" s="76"/>
      <c r="L78" s="29"/>
      <c r="M78" s="29"/>
      <c r="N78" s="29"/>
    </row>
    <row r="79" spans="1:14">
      <c r="A79" s="29"/>
      <c r="B79" s="41"/>
      <c r="C79" s="29"/>
      <c r="D79" s="29"/>
      <c r="E79" s="29"/>
      <c r="F79" s="29"/>
      <c r="G79" s="29"/>
      <c r="H79" s="29"/>
      <c r="I79" s="29"/>
      <c r="J79" s="29"/>
      <c r="K79" s="76"/>
      <c r="L79" s="29"/>
      <c r="M79" s="29"/>
      <c r="N79" s="29"/>
    </row>
    <row r="80" spans="1:14">
      <c r="A80" s="29"/>
      <c r="B80" s="41"/>
      <c r="C80" s="29"/>
      <c r="D80" s="29"/>
      <c r="E80" s="29"/>
      <c r="F80" s="29"/>
      <c r="G80" s="29"/>
      <c r="H80" s="29"/>
      <c r="I80" s="29"/>
      <c r="J80" s="29"/>
      <c r="K80" s="76"/>
      <c r="L80" s="29"/>
      <c r="M80" s="29"/>
      <c r="N80" s="29"/>
    </row>
    <row r="81" spans="1:14">
      <c r="A81" s="29"/>
      <c r="B81" s="41"/>
      <c r="C81" s="29"/>
      <c r="D81" s="29"/>
      <c r="E81" s="29"/>
      <c r="F81" s="29"/>
      <c r="G81" s="29"/>
      <c r="H81" s="29"/>
      <c r="I81" s="29"/>
      <c r="J81" s="29"/>
      <c r="K81" s="76"/>
      <c r="L81" s="29"/>
      <c r="M81" s="29"/>
      <c r="N81" s="29"/>
    </row>
    <row r="82" spans="1:14">
      <c r="A82" s="29"/>
      <c r="B82" s="41"/>
      <c r="C82" s="29"/>
      <c r="D82" s="29"/>
      <c r="E82" s="29"/>
      <c r="F82" s="29"/>
      <c r="G82" s="29"/>
      <c r="H82" s="29"/>
      <c r="I82" s="29"/>
      <c r="J82" s="29"/>
      <c r="K82" s="76"/>
      <c r="L82" s="29"/>
      <c r="M82" s="29"/>
      <c r="N82" s="29"/>
    </row>
    <row r="83" spans="1:14">
      <c r="A83" s="29"/>
      <c r="B83" s="41"/>
      <c r="C83" s="29"/>
      <c r="D83" s="29"/>
      <c r="E83" s="29"/>
      <c r="F83" s="29"/>
      <c r="G83" s="29"/>
      <c r="H83" s="29"/>
      <c r="I83" s="29"/>
      <c r="J83" s="29"/>
      <c r="K83" s="76"/>
      <c r="L83" s="29"/>
      <c r="M83" s="29"/>
      <c r="N83" s="29"/>
    </row>
    <row r="84" spans="1:14">
      <c r="A84" s="29"/>
      <c r="B84" s="41"/>
      <c r="C84" s="29"/>
      <c r="D84" s="29"/>
      <c r="E84" s="29"/>
      <c r="F84" s="29"/>
      <c r="G84" s="29"/>
      <c r="H84" s="29"/>
      <c r="I84" s="29"/>
      <c r="J84" s="29"/>
      <c r="K84" s="76"/>
      <c r="L84" s="29"/>
      <c r="M84" s="29"/>
      <c r="N84" s="29"/>
    </row>
    <row r="85" spans="1:14">
      <c r="A85" s="29"/>
      <c r="B85" s="41"/>
      <c r="C85" s="29"/>
      <c r="D85" s="29"/>
      <c r="E85" s="29"/>
      <c r="F85" s="29"/>
      <c r="G85" s="29"/>
      <c r="H85" s="29"/>
      <c r="I85" s="29"/>
      <c r="J85" s="29"/>
      <c r="K85" s="76"/>
      <c r="L85" s="29"/>
      <c r="M85" s="29"/>
      <c r="N85" s="29"/>
    </row>
    <row r="86" spans="1:14">
      <c r="A86" s="29"/>
      <c r="B86" s="41"/>
      <c r="C86" s="29"/>
      <c r="D86" s="29"/>
      <c r="E86" s="29"/>
      <c r="F86" s="29"/>
      <c r="G86" s="29"/>
      <c r="H86" s="29"/>
      <c r="I86" s="29"/>
      <c r="J86" s="29"/>
      <c r="K86" s="76"/>
      <c r="L86" s="29"/>
      <c r="M86" s="29"/>
      <c r="N86" s="29"/>
    </row>
    <row r="87" spans="1:14">
      <c r="A87" s="29"/>
      <c r="B87" s="41"/>
      <c r="C87" s="29"/>
      <c r="D87" s="29"/>
      <c r="E87" s="29"/>
      <c r="F87" s="29"/>
      <c r="G87" s="29"/>
      <c r="H87" s="29"/>
      <c r="I87" s="29"/>
      <c r="J87" s="29"/>
      <c r="K87" s="76"/>
      <c r="L87" s="29"/>
      <c r="M87" s="29"/>
      <c r="N87" s="29"/>
    </row>
    <row r="88" spans="1:14">
      <c r="A88" s="29"/>
      <c r="B88" s="41"/>
      <c r="C88" s="29"/>
      <c r="D88" s="29"/>
      <c r="E88" s="29"/>
      <c r="F88" s="29"/>
      <c r="G88" s="29"/>
      <c r="H88" s="29"/>
      <c r="I88" s="29"/>
      <c r="J88" s="29"/>
      <c r="K88" s="76"/>
      <c r="L88" s="29"/>
      <c r="M88" s="29"/>
      <c r="N88" s="29"/>
    </row>
    <row r="89" spans="1:14">
      <c r="A89" s="29"/>
      <c r="B89" s="41"/>
      <c r="C89" s="29"/>
      <c r="D89" s="29"/>
      <c r="E89" s="29"/>
      <c r="F89" s="29"/>
      <c r="G89" s="29"/>
      <c r="H89" s="29"/>
      <c r="I89" s="29"/>
      <c r="J89" s="29"/>
      <c r="K89" s="76"/>
      <c r="L89" s="29"/>
      <c r="M89" s="29"/>
      <c r="N89" s="29"/>
    </row>
    <row r="90" spans="1:14">
      <c r="A90" s="29"/>
      <c r="B90" s="41"/>
      <c r="C90" s="29"/>
      <c r="D90" s="29"/>
      <c r="E90" s="29"/>
      <c r="F90" s="29"/>
      <c r="G90" s="29"/>
      <c r="H90" s="29"/>
      <c r="I90" s="29"/>
      <c r="J90" s="29"/>
      <c r="K90" s="76"/>
      <c r="L90" s="29"/>
      <c r="M90" s="29"/>
      <c r="N90" s="29"/>
    </row>
    <row r="91" spans="1:14">
      <c r="A91" s="29"/>
      <c r="B91" s="41"/>
      <c r="C91" s="29"/>
      <c r="D91" s="29"/>
      <c r="E91" s="29"/>
      <c r="F91" s="29"/>
      <c r="G91" s="29"/>
      <c r="H91" s="29"/>
      <c r="I91" s="29"/>
      <c r="J91" s="29"/>
      <c r="K91" s="76"/>
      <c r="L91" s="29"/>
      <c r="M91" s="29"/>
      <c r="N91" s="29"/>
    </row>
    <row r="92" spans="1:14">
      <c r="A92" s="29"/>
      <c r="B92" s="41"/>
      <c r="C92" s="29"/>
      <c r="D92" s="29"/>
      <c r="E92" s="29"/>
      <c r="F92" s="29"/>
      <c r="G92" s="29"/>
      <c r="H92" s="29"/>
      <c r="I92" s="29"/>
      <c r="J92" s="29"/>
      <c r="K92" s="76"/>
      <c r="L92" s="29"/>
      <c r="M92" s="29"/>
      <c r="N92" s="29"/>
    </row>
    <row r="93" spans="1:14">
      <c r="A93" s="29"/>
      <c r="B93" s="41"/>
      <c r="C93" s="29"/>
      <c r="D93" s="29"/>
      <c r="E93" s="29"/>
      <c r="F93" s="29"/>
      <c r="G93" s="29"/>
      <c r="H93" s="29"/>
      <c r="I93" s="29"/>
      <c r="J93" s="29"/>
      <c r="K93" s="76"/>
      <c r="L93" s="29"/>
      <c r="M93" s="29"/>
      <c r="N93" s="29"/>
    </row>
    <row r="94" spans="1:14">
      <c r="A94" s="29"/>
      <c r="B94" s="41"/>
      <c r="C94" s="29"/>
      <c r="D94" s="29"/>
      <c r="E94" s="29"/>
      <c r="F94" s="29"/>
      <c r="G94" s="29"/>
      <c r="H94" s="29"/>
      <c r="I94" s="29"/>
      <c r="J94" s="29"/>
      <c r="K94" s="76"/>
      <c r="L94" s="29"/>
      <c r="M94" s="29"/>
      <c r="N94" s="29"/>
    </row>
    <row r="95" spans="1:14">
      <c r="A95" s="29"/>
      <c r="B95" s="41"/>
      <c r="C95" s="29"/>
      <c r="D95" s="29"/>
      <c r="E95" s="29"/>
      <c r="F95" s="29"/>
      <c r="G95" s="29"/>
      <c r="H95" s="29"/>
      <c r="I95" s="29"/>
      <c r="J95" s="29"/>
      <c r="K95" s="76"/>
      <c r="L95" s="29"/>
      <c r="M95" s="29"/>
      <c r="N95" s="29"/>
    </row>
    <row r="96" spans="1:14">
      <c r="A96" s="29"/>
      <c r="B96" s="41"/>
      <c r="C96" s="29"/>
      <c r="D96" s="29"/>
      <c r="E96" s="29"/>
      <c r="F96" s="29"/>
      <c r="G96" s="29"/>
      <c r="H96" s="29"/>
      <c r="I96" s="29"/>
      <c r="J96" s="29"/>
      <c r="K96" s="76"/>
      <c r="L96" s="29"/>
      <c r="M96" s="29"/>
      <c r="N96" s="29"/>
    </row>
    <row r="97" spans="1:14">
      <c r="A97" s="29"/>
      <c r="B97" s="41"/>
      <c r="C97" s="29"/>
      <c r="D97" s="29"/>
      <c r="E97" s="29"/>
      <c r="F97" s="29"/>
      <c r="G97" s="29"/>
      <c r="H97" s="29"/>
      <c r="I97" s="29"/>
      <c r="J97" s="29"/>
      <c r="K97" s="76"/>
      <c r="L97" s="29"/>
      <c r="M97" s="29"/>
      <c r="N97" s="29"/>
    </row>
    <row r="98" spans="1:14">
      <c r="A98" s="29"/>
      <c r="B98" s="41"/>
      <c r="C98" s="29"/>
      <c r="D98" s="29"/>
      <c r="E98" s="29"/>
      <c r="F98" s="29"/>
      <c r="G98" s="29"/>
      <c r="H98" s="29"/>
      <c r="I98" s="29"/>
      <c r="J98" s="29"/>
      <c r="K98" s="76"/>
      <c r="L98" s="29"/>
      <c r="M98" s="29"/>
      <c r="N98" s="29"/>
    </row>
    <row r="99" spans="1:14">
      <c r="A99" s="29"/>
      <c r="B99" s="41"/>
      <c r="C99" s="29"/>
      <c r="D99" s="29"/>
      <c r="E99" s="29"/>
      <c r="F99" s="29"/>
      <c r="G99" s="29"/>
      <c r="H99" s="29"/>
      <c r="I99" s="29"/>
      <c r="J99" s="29"/>
      <c r="K99" s="76"/>
      <c r="L99" s="29"/>
      <c r="M99" s="29"/>
      <c r="N99" s="29"/>
    </row>
    <row r="100" spans="1:14">
      <c r="A100" s="29"/>
      <c r="B100" s="41"/>
      <c r="C100" s="29"/>
      <c r="D100" s="29"/>
      <c r="E100" s="29"/>
      <c r="F100" s="29"/>
      <c r="G100" s="29"/>
      <c r="H100" s="29"/>
      <c r="I100" s="29"/>
      <c r="J100" s="29"/>
      <c r="K100" s="76"/>
      <c r="L100" s="29"/>
      <c r="M100" s="29"/>
      <c r="N100" s="29"/>
    </row>
    <row r="101" spans="1:14">
      <c r="A101" s="29"/>
      <c r="B101" s="41"/>
      <c r="C101" s="29"/>
      <c r="D101" s="29"/>
      <c r="E101" s="29"/>
      <c r="F101" s="29"/>
      <c r="G101" s="29"/>
      <c r="H101" s="29"/>
      <c r="I101" s="29"/>
      <c r="J101" s="29"/>
      <c r="K101" s="76"/>
      <c r="L101" s="29"/>
      <c r="M101" s="29"/>
      <c r="N101" s="29"/>
    </row>
    <row r="102" spans="1:14">
      <c r="A102" s="29"/>
      <c r="B102" s="41"/>
      <c r="C102" s="29"/>
      <c r="D102" s="29"/>
      <c r="E102" s="29"/>
      <c r="F102" s="29"/>
      <c r="G102" s="29"/>
      <c r="H102" s="29"/>
      <c r="I102" s="29"/>
      <c r="J102" s="29"/>
      <c r="K102" s="76"/>
      <c r="L102" s="29"/>
      <c r="M102" s="29"/>
      <c r="N102" s="29"/>
    </row>
    <row r="103" spans="1:14">
      <c r="A103" s="29"/>
      <c r="B103" s="41"/>
      <c r="C103" s="29"/>
      <c r="D103" s="29"/>
      <c r="E103" s="29"/>
      <c r="F103" s="29"/>
      <c r="G103" s="29"/>
      <c r="H103" s="29"/>
      <c r="I103" s="29"/>
      <c r="J103" s="29"/>
      <c r="K103" s="76"/>
      <c r="L103" s="29"/>
      <c r="M103" s="29"/>
      <c r="N103" s="29"/>
    </row>
    <row r="104" spans="1:14">
      <c r="A104" s="29"/>
      <c r="B104" s="41"/>
      <c r="C104" s="29"/>
      <c r="D104" s="29"/>
      <c r="E104" s="29"/>
      <c r="F104" s="29"/>
      <c r="G104" s="29"/>
      <c r="H104" s="29"/>
      <c r="I104" s="29"/>
      <c r="J104" s="29"/>
      <c r="K104" s="76"/>
      <c r="L104" s="29"/>
      <c r="M104" s="29"/>
      <c r="N104" s="29"/>
    </row>
    <row r="105" spans="1:14">
      <c r="A105" s="29"/>
      <c r="B105" s="41"/>
      <c r="C105" s="29"/>
      <c r="D105" s="29"/>
      <c r="E105" s="29"/>
      <c r="F105" s="29"/>
      <c r="G105" s="29"/>
      <c r="H105" s="29"/>
      <c r="I105" s="29"/>
      <c r="J105" s="29"/>
      <c r="K105" s="76"/>
      <c r="L105" s="29"/>
      <c r="M105" s="29"/>
      <c r="N105" s="29"/>
    </row>
    <row r="106" spans="1:14">
      <c r="A106" s="29"/>
      <c r="B106" s="41"/>
      <c r="C106" s="29"/>
      <c r="D106" s="29"/>
      <c r="E106" s="29"/>
      <c r="F106" s="29"/>
      <c r="G106" s="29"/>
      <c r="H106" s="29"/>
      <c r="I106" s="29"/>
      <c r="J106" s="29"/>
      <c r="K106" s="76"/>
      <c r="L106" s="29"/>
      <c r="M106" s="29"/>
      <c r="N106" s="29"/>
    </row>
    <row r="107" spans="1:14">
      <c r="A107" s="29"/>
      <c r="B107" s="41"/>
      <c r="C107" s="29"/>
      <c r="D107" s="29"/>
      <c r="E107" s="29"/>
      <c r="F107" s="29"/>
      <c r="G107" s="29"/>
      <c r="H107" s="29"/>
      <c r="I107" s="29"/>
      <c r="J107" s="29"/>
      <c r="K107" s="76"/>
      <c r="L107" s="29"/>
      <c r="M107" s="29"/>
      <c r="N107" s="29"/>
    </row>
    <row r="108" spans="1:14">
      <c r="A108" s="29"/>
      <c r="B108" s="41"/>
      <c r="C108" s="29"/>
      <c r="D108" s="29"/>
      <c r="E108" s="29"/>
      <c r="F108" s="29"/>
      <c r="G108" s="29"/>
      <c r="H108" s="29"/>
      <c r="I108" s="29"/>
      <c r="J108" s="29"/>
      <c r="K108" s="76"/>
      <c r="L108" s="29"/>
      <c r="M108" s="29"/>
      <c r="N108" s="29"/>
    </row>
    <row r="109" spans="1:14">
      <c r="A109" s="29"/>
      <c r="B109" s="41"/>
      <c r="C109" s="29"/>
      <c r="D109" s="29"/>
      <c r="E109" s="29"/>
      <c r="F109" s="29"/>
      <c r="G109" s="29"/>
      <c r="H109" s="29"/>
      <c r="I109" s="29"/>
      <c r="J109" s="29"/>
      <c r="K109" s="76"/>
      <c r="L109" s="29"/>
      <c r="M109" s="29"/>
      <c r="N109" s="29"/>
    </row>
    <row r="110" spans="1:14">
      <c r="A110" s="29"/>
      <c r="B110" s="41"/>
      <c r="C110" s="29"/>
      <c r="D110" s="29"/>
      <c r="E110" s="29"/>
      <c r="F110" s="29"/>
      <c r="G110" s="29"/>
      <c r="H110" s="29"/>
      <c r="I110" s="29"/>
      <c r="J110" s="29"/>
      <c r="K110" s="76"/>
      <c r="L110" s="29"/>
      <c r="M110" s="29"/>
      <c r="N110" s="29"/>
    </row>
    <row r="111" spans="1:14">
      <c r="A111" s="29"/>
      <c r="B111" s="41"/>
      <c r="C111" s="29"/>
      <c r="D111" s="29"/>
      <c r="E111" s="29"/>
      <c r="F111" s="29"/>
      <c r="G111" s="29"/>
      <c r="H111" s="29"/>
      <c r="I111" s="29"/>
      <c r="J111" s="29"/>
      <c r="K111" s="76"/>
      <c r="L111" s="29"/>
      <c r="M111" s="29"/>
      <c r="N111" s="29"/>
    </row>
    <row r="112" spans="1:14">
      <c r="A112" s="29"/>
      <c r="B112" s="41"/>
      <c r="C112" s="29"/>
      <c r="D112" s="29"/>
      <c r="E112" s="29"/>
      <c r="F112" s="29"/>
      <c r="G112" s="29"/>
      <c r="H112" s="29"/>
      <c r="I112" s="29"/>
      <c r="J112" s="29"/>
      <c r="K112" s="76"/>
      <c r="L112" s="29"/>
      <c r="M112" s="29"/>
      <c r="N112" s="29"/>
    </row>
    <row r="113" spans="1:14">
      <c r="A113" s="29"/>
      <c r="B113" s="41"/>
      <c r="C113" s="29"/>
      <c r="D113" s="29"/>
      <c r="E113" s="29"/>
      <c r="F113" s="29"/>
      <c r="G113" s="29"/>
      <c r="H113" s="29"/>
      <c r="I113" s="29"/>
      <c r="J113" s="29"/>
      <c r="K113" s="76"/>
      <c r="L113" s="29"/>
      <c r="M113" s="29"/>
      <c r="N113" s="29"/>
    </row>
    <row r="114" spans="1:14">
      <c r="A114" s="29"/>
      <c r="B114" s="41"/>
      <c r="C114" s="29"/>
      <c r="D114" s="29"/>
      <c r="E114" s="29"/>
      <c r="F114" s="29"/>
      <c r="G114" s="29"/>
      <c r="H114" s="29"/>
      <c r="I114" s="29"/>
      <c r="J114" s="29"/>
      <c r="K114" s="76"/>
      <c r="L114" s="29"/>
      <c r="M114" s="29"/>
      <c r="N114" s="29"/>
    </row>
    <row r="115" spans="1:14">
      <c r="A115" s="29"/>
      <c r="B115" s="41"/>
      <c r="C115" s="29"/>
      <c r="D115" s="29"/>
      <c r="E115" s="29"/>
      <c r="F115" s="29"/>
      <c r="G115" s="29"/>
      <c r="H115" s="29"/>
      <c r="I115" s="29"/>
      <c r="J115" s="29"/>
      <c r="K115" s="76"/>
      <c r="L115" s="29"/>
      <c r="M115" s="29"/>
      <c r="N115" s="29"/>
    </row>
    <row r="116" spans="1:14">
      <c r="A116" s="29"/>
      <c r="B116" s="41"/>
      <c r="C116" s="29"/>
      <c r="D116" s="29"/>
      <c r="E116" s="29"/>
      <c r="F116" s="29"/>
      <c r="G116" s="29"/>
      <c r="H116" s="29"/>
      <c r="I116" s="29"/>
      <c r="J116" s="29"/>
      <c r="K116" s="76"/>
      <c r="L116" s="29"/>
      <c r="M116" s="29"/>
      <c r="N116" s="29"/>
    </row>
    <row r="117" spans="1:14">
      <c r="A117" s="29"/>
      <c r="B117" s="41"/>
      <c r="C117" s="29"/>
      <c r="D117" s="29"/>
      <c r="E117" s="29"/>
      <c r="F117" s="29"/>
      <c r="G117" s="29"/>
      <c r="H117" s="29"/>
      <c r="I117" s="29"/>
      <c r="J117" s="29"/>
      <c r="K117" s="76"/>
      <c r="L117" s="29"/>
      <c r="M117" s="29"/>
      <c r="N117" s="29"/>
    </row>
    <row r="118" spans="1:14">
      <c r="A118" s="29"/>
      <c r="B118" s="41"/>
      <c r="C118" s="29"/>
      <c r="D118" s="29"/>
      <c r="E118" s="29"/>
      <c r="F118" s="29"/>
      <c r="G118" s="29"/>
      <c r="H118" s="29"/>
      <c r="I118" s="29"/>
      <c r="J118" s="29"/>
      <c r="K118" s="76"/>
      <c r="L118" s="29"/>
      <c r="M118" s="29"/>
      <c r="N118" s="29"/>
    </row>
    <row r="119" spans="1:14">
      <c r="A119" s="29"/>
      <c r="B119" s="41"/>
      <c r="C119" s="29"/>
      <c r="D119" s="29"/>
      <c r="E119" s="29"/>
      <c r="F119" s="29"/>
      <c r="G119" s="29"/>
      <c r="H119" s="29"/>
      <c r="I119" s="29"/>
      <c r="J119" s="29"/>
      <c r="K119" s="76"/>
      <c r="L119" s="29"/>
      <c r="M119" s="29"/>
      <c r="N119" s="29"/>
    </row>
    <row r="120" spans="1:14">
      <c r="A120" s="29"/>
      <c r="B120" s="41"/>
      <c r="C120" s="29"/>
      <c r="D120" s="29"/>
      <c r="E120" s="29"/>
      <c r="F120" s="29"/>
      <c r="G120" s="29"/>
      <c r="H120" s="29"/>
      <c r="I120" s="29"/>
      <c r="J120" s="29"/>
      <c r="K120" s="76"/>
      <c r="L120" s="29"/>
      <c r="M120" s="29"/>
      <c r="N120" s="29"/>
    </row>
    <row r="121" spans="1:14">
      <c r="A121" s="29"/>
      <c r="B121" s="41"/>
      <c r="C121" s="29"/>
      <c r="D121" s="29"/>
      <c r="E121" s="29"/>
      <c r="F121" s="29"/>
      <c r="G121" s="29"/>
      <c r="H121" s="29"/>
      <c r="I121" s="29"/>
      <c r="J121" s="29"/>
      <c r="K121" s="76"/>
      <c r="L121" s="29"/>
      <c r="M121" s="29"/>
      <c r="N121" s="29"/>
    </row>
    <row r="122" spans="1:14">
      <c r="A122" s="29"/>
      <c r="B122" s="41"/>
      <c r="C122" s="29"/>
      <c r="D122" s="29"/>
      <c r="E122" s="29"/>
      <c r="F122" s="29"/>
      <c r="G122" s="29"/>
      <c r="H122" s="29"/>
      <c r="I122" s="29"/>
      <c r="J122" s="29"/>
      <c r="K122" s="76"/>
      <c r="L122" s="29"/>
      <c r="M122" s="29"/>
      <c r="N122" s="29"/>
    </row>
    <row r="123" spans="1:14">
      <c r="A123" s="29"/>
      <c r="B123" s="41"/>
      <c r="C123" s="29"/>
      <c r="D123" s="29"/>
      <c r="E123" s="29"/>
      <c r="F123" s="29"/>
      <c r="G123" s="29"/>
      <c r="H123" s="29"/>
      <c r="I123" s="29"/>
      <c r="J123" s="29"/>
      <c r="K123" s="76"/>
      <c r="L123" s="29"/>
      <c r="M123" s="29"/>
      <c r="N123" s="29"/>
    </row>
    <row r="124" spans="1:14">
      <c r="A124" s="29"/>
      <c r="B124" s="41"/>
      <c r="C124" s="29"/>
      <c r="D124" s="29"/>
      <c r="E124" s="29"/>
      <c r="F124" s="29"/>
      <c r="G124" s="29"/>
      <c r="H124" s="29"/>
      <c r="I124" s="29"/>
      <c r="J124" s="29"/>
      <c r="K124" s="76"/>
      <c r="L124" s="29"/>
      <c r="M124" s="29"/>
      <c r="N124" s="29"/>
    </row>
    <row r="125" spans="1:14">
      <c r="A125" s="29"/>
      <c r="B125" s="41"/>
      <c r="C125" s="29"/>
      <c r="D125" s="29"/>
      <c r="E125" s="29"/>
      <c r="F125" s="29"/>
      <c r="G125" s="29"/>
      <c r="H125" s="29"/>
      <c r="I125" s="29"/>
      <c r="J125" s="29"/>
      <c r="K125" s="76"/>
      <c r="L125" s="29"/>
      <c r="M125" s="29"/>
      <c r="N125" s="29"/>
    </row>
    <row r="126" spans="1:14">
      <c r="A126" s="29"/>
      <c r="B126" s="41"/>
      <c r="C126" s="29"/>
      <c r="D126" s="29"/>
      <c r="E126" s="29"/>
      <c r="F126" s="29"/>
      <c r="G126" s="29"/>
      <c r="H126" s="29"/>
      <c r="I126" s="29"/>
      <c r="J126" s="29"/>
      <c r="K126" s="76"/>
      <c r="L126" s="29"/>
      <c r="M126" s="29"/>
      <c r="N126" s="29"/>
    </row>
    <row r="127" spans="1:14">
      <c r="A127" s="29"/>
      <c r="B127" s="41"/>
      <c r="C127" s="29"/>
      <c r="D127" s="29"/>
      <c r="E127" s="29"/>
      <c r="F127" s="29"/>
      <c r="G127" s="29"/>
      <c r="H127" s="29"/>
      <c r="I127" s="29"/>
      <c r="J127" s="29"/>
      <c r="K127" s="76"/>
      <c r="L127" s="29"/>
      <c r="M127" s="29"/>
      <c r="N127" s="29"/>
    </row>
    <row r="128" spans="1:14">
      <c r="A128" s="29"/>
      <c r="B128" s="41"/>
      <c r="C128" s="29"/>
      <c r="D128" s="29"/>
      <c r="E128" s="29"/>
      <c r="F128" s="29"/>
      <c r="G128" s="29"/>
      <c r="H128" s="29"/>
      <c r="I128" s="29"/>
      <c r="J128" s="29"/>
      <c r="K128" s="76"/>
      <c r="L128" s="29"/>
      <c r="M128" s="29"/>
      <c r="N128" s="29"/>
    </row>
    <row r="129" spans="1:14">
      <c r="A129" s="29"/>
      <c r="B129" s="41"/>
      <c r="C129" s="29"/>
      <c r="D129" s="29"/>
      <c r="E129" s="29"/>
      <c r="F129" s="29"/>
      <c r="G129" s="29"/>
      <c r="H129" s="29"/>
      <c r="I129" s="29"/>
      <c r="J129" s="29"/>
      <c r="K129" s="76"/>
      <c r="L129" s="29"/>
      <c r="M129" s="29"/>
      <c r="N129" s="29"/>
    </row>
    <row r="130" spans="1:14">
      <c r="A130" s="29"/>
      <c r="B130" s="41"/>
      <c r="C130" s="29"/>
      <c r="D130" s="29"/>
      <c r="E130" s="29"/>
      <c r="F130" s="29"/>
      <c r="G130" s="29"/>
      <c r="H130" s="29"/>
      <c r="I130" s="29"/>
      <c r="J130" s="29"/>
      <c r="K130" s="76"/>
      <c r="L130" s="29"/>
      <c r="M130" s="29"/>
      <c r="N130" s="29"/>
    </row>
    <row r="131" spans="1:14">
      <c r="A131" s="29"/>
      <c r="B131" s="41"/>
      <c r="C131" s="29"/>
      <c r="D131" s="29"/>
      <c r="E131" s="29"/>
      <c r="F131" s="29"/>
      <c r="G131" s="29"/>
      <c r="H131" s="29"/>
      <c r="I131" s="29"/>
      <c r="J131" s="29"/>
      <c r="K131" s="76"/>
      <c r="L131" s="29"/>
      <c r="M131" s="29"/>
      <c r="N131" s="29"/>
    </row>
    <row r="132" spans="1:14">
      <c r="A132" s="29"/>
      <c r="B132" s="41"/>
      <c r="C132" s="29"/>
      <c r="D132" s="29"/>
      <c r="E132" s="29"/>
      <c r="F132" s="29"/>
      <c r="G132" s="29"/>
      <c r="H132" s="29"/>
      <c r="I132" s="29"/>
      <c r="J132" s="29"/>
      <c r="K132" s="76"/>
      <c r="L132" s="29"/>
      <c r="M132" s="29"/>
      <c r="N132" s="29"/>
    </row>
    <row r="133" spans="1:14">
      <c r="A133" s="29"/>
      <c r="B133" s="41"/>
      <c r="C133" s="29"/>
      <c r="D133" s="29"/>
      <c r="E133" s="29"/>
      <c r="F133" s="29"/>
      <c r="G133" s="29"/>
      <c r="H133" s="29"/>
      <c r="I133" s="29"/>
      <c r="J133" s="29"/>
      <c r="K133" s="76"/>
      <c r="L133" s="29"/>
      <c r="M133" s="29"/>
      <c r="N133" s="29"/>
    </row>
    <row r="134" spans="1:14">
      <c r="A134" s="29"/>
      <c r="B134" s="41"/>
      <c r="C134" s="29"/>
      <c r="D134" s="29"/>
      <c r="E134" s="29"/>
      <c r="F134" s="29"/>
      <c r="G134" s="29"/>
      <c r="H134" s="29"/>
      <c r="I134" s="29"/>
      <c r="J134" s="29"/>
      <c r="K134" s="76"/>
      <c r="L134" s="29"/>
      <c r="M134" s="29"/>
      <c r="N134" s="29"/>
    </row>
    <row r="135" spans="1:14">
      <c r="A135" s="29"/>
      <c r="B135" s="41"/>
      <c r="C135" s="29"/>
      <c r="D135" s="29"/>
      <c r="E135" s="29"/>
      <c r="F135" s="29"/>
      <c r="G135" s="29"/>
      <c r="H135" s="29"/>
      <c r="I135" s="29"/>
      <c r="J135" s="29"/>
      <c r="K135" s="76"/>
      <c r="L135" s="29"/>
      <c r="M135" s="29"/>
      <c r="N135" s="29"/>
    </row>
    <row r="136" spans="1:14">
      <c r="A136" s="29"/>
      <c r="B136" s="41"/>
      <c r="C136" s="29"/>
      <c r="D136" s="29"/>
      <c r="E136" s="29"/>
      <c r="F136" s="29"/>
      <c r="G136" s="29"/>
      <c r="H136" s="29"/>
      <c r="I136" s="29"/>
      <c r="J136" s="29"/>
      <c r="K136" s="76"/>
      <c r="L136" s="29"/>
      <c r="M136" s="29"/>
      <c r="N136" s="29"/>
    </row>
    <row r="137" spans="1:14">
      <c r="A137" s="29"/>
      <c r="B137" s="41"/>
      <c r="C137" s="29"/>
      <c r="D137" s="29"/>
      <c r="E137" s="29"/>
      <c r="F137" s="29"/>
      <c r="G137" s="29"/>
      <c r="H137" s="29"/>
      <c r="I137" s="29"/>
      <c r="J137" s="29"/>
      <c r="K137" s="76"/>
      <c r="L137" s="29"/>
      <c r="M137" s="29"/>
      <c r="N137" s="29"/>
    </row>
    <row r="138" spans="1:14">
      <c r="A138" s="29"/>
      <c r="B138" s="41"/>
      <c r="C138" s="29"/>
      <c r="D138" s="29"/>
      <c r="E138" s="29"/>
      <c r="F138" s="29"/>
      <c r="G138" s="29"/>
      <c r="H138" s="29"/>
      <c r="I138" s="29"/>
      <c r="J138" s="29"/>
      <c r="K138" s="76"/>
      <c r="L138" s="29"/>
      <c r="M138" s="29"/>
      <c r="N138" s="29"/>
    </row>
    <row r="139" spans="1:14">
      <c r="A139" s="29"/>
      <c r="B139" s="41"/>
      <c r="C139" s="29"/>
      <c r="D139" s="29"/>
      <c r="E139" s="29"/>
      <c r="F139" s="29"/>
      <c r="G139" s="29"/>
      <c r="H139" s="29"/>
      <c r="I139" s="29"/>
      <c r="J139" s="29"/>
      <c r="K139" s="76"/>
      <c r="L139" s="29"/>
      <c r="M139" s="29"/>
      <c r="N139" s="29"/>
    </row>
    <row r="140" spans="1:14">
      <c r="A140" s="29"/>
      <c r="B140" s="41"/>
      <c r="C140" s="29"/>
      <c r="D140" s="29"/>
      <c r="E140" s="29"/>
      <c r="F140" s="29"/>
      <c r="G140" s="29"/>
      <c r="H140" s="29"/>
      <c r="I140" s="29"/>
      <c r="J140" s="29"/>
      <c r="K140" s="76"/>
      <c r="L140" s="29"/>
      <c r="M140" s="29"/>
      <c r="N140" s="29"/>
    </row>
    <row r="141" spans="1:14">
      <c r="A141" s="29"/>
      <c r="B141" s="41"/>
      <c r="C141" s="29"/>
      <c r="D141" s="29"/>
      <c r="E141" s="29"/>
      <c r="F141" s="29"/>
      <c r="G141" s="29"/>
      <c r="H141" s="29"/>
      <c r="I141" s="29"/>
      <c r="J141" s="29"/>
      <c r="K141" s="76"/>
      <c r="L141" s="29"/>
      <c r="M141" s="29"/>
      <c r="N141" s="29"/>
    </row>
    <row r="142" spans="1:14">
      <c r="A142" s="29"/>
      <c r="B142" s="41"/>
      <c r="C142" s="29"/>
      <c r="D142" s="29"/>
      <c r="E142" s="29"/>
      <c r="F142" s="29"/>
      <c r="G142" s="29"/>
      <c r="H142" s="29"/>
      <c r="I142" s="29"/>
      <c r="J142" s="29"/>
      <c r="K142" s="76"/>
      <c r="L142" s="29"/>
      <c r="M142" s="29"/>
      <c r="N142" s="29"/>
    </row>
    <row r="143" spans="1:14">
      <c r="A143" s="29"/>
      <c r="B143" s="41"/>
      <c r="C143" s="29"/>
      <c r="D143" s="29"/>
      <c r="E143" s="29"/>
      <c r="F143" s="29"/>
      <c r="G143" s="29"/>
      <c r="H143" s="29"/>
      <c r="I143" s="29"/>
      <c r="J143" s="29"/>
      <c r="K143" s="76"/>
      <c r="L143" s="29"/>
      <c r="M143" s="29"/>
      <c r="N143" s="29"/>
    </row>
    <row r="144" spans="1:14">
      <c r="A144" s="29"/>
      <c r="B144" s="41"/>
      <c r="C144" s="29"/>
      <c r="D144" s="29"/>
      <c r="E144" s="29"/>
      <c r="F144" s="29"/>
      <c r="G144" s="29"/>
      <c r="H144" s="29"/>
      <c r="I144" s="29"/>
      <c r="J144" s="29"/>
      <c r="K144" s="76"/>
      <c r="L144" s="29"/>
      <c r="M144" s="29"/>
      <c r="N144" s="29"/>
    </row>
    <row r="145" spans="1:14">
      <c r="A145" s="29"/>
      <c r="B145" s="41"/>
      <c r="C145" s="29"/>
      <c r="D145" s="29"/>
      <c r="E145" s="29"/>
      <c r="F145" s="29"/>
      <c r="G145" s="29"/>
      <c r="H145" s="29"/>
      <c r="I145" s="29"/>
      <c r="J145" s="29"/>
      <c r="K145" s="76"/>
      <c r="L145" s="29"/>
      <c r="M145" s="29"/>
      <c r="N145" s="29"/>
    </row>
    <row r="146" spans="1:14">
      <c r="A146" s="29"/>
      <c r="B146" s="41"/>
      <c r="C146" s="29"/>
      <c r="D146" s="29"/>
      <c r="E146" s="29"/>
      <c r="F146" s="29"/>
      <c r="G146" s="29"/>
      <c r="H146" s="29"/>
      <c r="I146" s="29"/>
      <c r="J146" s="29"/>
      <c r="K146" s="76"/>
      <c r="L146" s="29"/>
      <c r="M146" s="29"/>
      <c r="N146" s="29"/>
    </row>
    <row r="147" spans="1:14">
      <c r="A147" s="29"/>
      <c r="B147" s="41"/>
      <c r="C147" s="29"/>
      <c r="D147" s="29"/>
      <c r="E147" s="29"/>
      <c r="F147" s="29"/>
      <c r="G147" s="29"/>
      <c r="H147" s="29"/>
      <c r="I147" s="29"/>
      <c r="J147" s="29"/>
      <c r="K147" s="76"/>
      <c r="L147" s="29"/>
      <c r="M147" s="29"/>
      <c r="N147" s="29"/>
    </row>
    <row r="148" spans="1:14">
      <c r="A148" s="29"/>
      <c r="B148" s="41"/>
      <c r="C148" s="29"/>
      <c r="D148" s="29"/>
      <c r="E148" s="29"/>
      <c r="F148" s="29"/>
      <c r="G148" s="29"/>
      <c r="H148" s="29"/>
      <c r="I148" s="29"/>
      <c r="J148" s="29"/>
      <c r="K148" s="76"/>
      <c r="L148" s="29"/>
      <c r="M148" s="29"/>
      <c r="N148" s="29"/>
    </row>
    <row r="149" spans="1:14">
      <c r="A149" s="29"/>
      <c r="B149" s="41"/>
      <c r="C149" s="29"/>
      <c r="D149" s="29"/>
      <c r="E149" s="29"/>
      <c r="F149" s="29"/>
      <c r="G149" s="29"/>
      <c r="H149" s="29"/>
      <c r="I149" s="29"/>
      <c r="J149" s="29"/>
      <c r="K149" s="76"/>
      <c r="L149" s="29"/>
      <c r="M149" s="29"/>
      <c r="N149" s="29"/>
    </row>
    <row r="150" spans="1:14">
      <c r="A150" s="29"/>
      <c r="B150" s="41"/>
      <c r="C150" s="29"/>
      <c r="D150" s="29"/>
      <c r="E150" s="29"/>
      <c r="F150" s="29"/>
      <c r="G150" s="29"/>
      <c r="H150" s="29"/>
      <c r="I150" s="29"/>
      <c r="J150" s="29"/>
      <c r="K150" s="76"/>
      <c r="L150" s="29"/>
      <c r="M150" s="29"/>
      <c r="N150" s="29"/>
    </row>
    <row r="151" spans="1:14">
      <c r="A151" s="29"/>
      <c r="B151" s="41"/>
      <c r="C151" s="29"/>
      <c r="D151" s="29"/>
      <c r="E151" s="29"/>
      <c r="F151" s="29"/>
      <c r="G151" s="29"/>
      <c r="H151" s="29"/>
      <c r="I151" s="29"/>
      <c r="J151" s="29"/>
      <c r="K151" s="76"/>
      <c r="L151" s="29"/>
      <c r="M151" s="29"/>
      <c r="N151" s="29"/>
    </row>
    <row r="152" spans="1:14">
      <c r="A152" s="29"/>
      <c r="B152" s="41"/>
      <c r="C152" s="29"/>
      <c r="D152" s="29"/>
      <c r="E152" s="29"/>
      <c r="F152" s="29"/>
      <c r="G152" s="29"/>
      <c r="H152" s="29"/>
      <c r="I152" s="29"/>
      <c r="J152" s="29"/>
      <c r="K152" s="76"/>
      <c r="L152" s="29"/>
      <c r="M152" s="29"/>
      <c r="N152" s="29"/>
    </row>
    <row r="153" spans="1:14">
      <c r="A153" s="29"/>
      <c r="B153" s="41"/>
      <c r="C153" s="29"/>
      <c r="D153" s="29"/>
      <c r="E153" s="29"/>
      <c r="F153" s="29"/>
      <c r="G153" s="29"/>
      <c r="H153" s="29"/>
      <c r="I153" s="29"/>
      <c r="J153" s="29"/>
      <c r="K153" s="76"/>
      <c r="L153" s="29"/>
      <c r="M153" s="29"/>
      <c r="N153" s="29"/>
    </row>
    <row r="154" spans="1:14">
      <c r="A154" s="29"/>
      <c r="B154" s="41"/>
      <c r="C154" s="29"/>
      <c r="D154" s="29"/>
      <c r="E154" s="29"/>
      <c r="F154" s="29"/>
      <c r="G154" s="29"/>
      <c r="H154" s="29"/>
      <c r="I154" s="29"/>
      <c r="J154" s="29"/>
      <c r="K154" s="76"/>
      <c r="L154" s="29"/>
      <c r="M154" s="29"/>
      <c r="N154" s="29"/>
    </row>
    <row r="155" spans="1:14">
      <c r="A155" s="29"/>
      <c r="B155" s="41"/>
      <c r="C155" s="29"/>
      <c r="D155" s="29"/>
      <c r="E155" s="29"/>
      <c r="F155" s="29"/>
      <c r="G155" s="29"/>
      <c r="H155" s="29"/>
      <c r="I155" s="29"/>
      <c r="J155" s="29"/>
      <c r="K155" s="76"/>
      <c r="L155" s="29"/>
      <c r="M155" s="29"/>
      <c r="N155" s="29"/>
    </row>
    <row r="156" spans="1:14">
      <c r="A156" s="29"/>
      <c r="B156" s="41"/>
      <c r="C156" s="29"/>
      <c r="D156" s="29"/>
      <c r="E156" s="29"/>
      <c r="F156" s="29"/>
      <c r="G156" s="29"/>
      <c r="H156" s="29"/>
      <c r="I156" s="29"/>
      <c r="J156" s="29"/>
      <c r="K156" s="76"/>
      <c r="L156" s="29"/>
      <c r="M156" s="29"/>
      <c r="N156" s="29"/>
    </row>
    <row r="157" spans="1:14">
      <c r="A157" s="29"/>
      <c r="B157" s="41"/>
      <c r="C157" s="29"/>
      <c r="D157" s="29"/>
      <c r="E157" s="29"/>
      <c r="F157" s="29"/>
      <c r="G157" s="29"/>
      <c r="H157" s="29"/>
      <c r="I157" s="29"/>
      <c r="J157" s="29"/>
      <c r="K157" s="76"/>
      <c r="L157" s="29"/>
      <c r="M157" s="29"/>
      <c r="N157" s="29"/>
    </row>
    <row r="158" spans="1:14">
      <c r="A158" s="29"/>
      <c r="B158" s="41"/>
      <c r="C158" s="29"/>
      <c r="D158" s="29"/>
      <c r="E158" s="29"/>
      <c r="F158" s="29"/>
      <c r="G158" s="29"/>
      <c r="H158" s="29"/>
      <c r="I158" s="29"/>
      <c r="J158" s="29"/>
      <c r="K158" s="76"/>
      <c r="L158" s="29"/>
      <c r="M158" s="29"/>
      <c r="N158" s="29"/>
    </row>
    <row r="159" spans="1:14">
      <c r="A159" s="29"/>
      <c r="B159" s="41"/>
      <c r="C159" s="29"/>
      <c r="D159" s="29"/>
      <c r="E159" s="29"/>
      <c r="F159" s="29"/>
      <c r="G159" s="29"/>
      <c r="H159" s="29"/>
      <c r="I159" s="29"/>
      <c r="J159" s="29"/>
      <c r="K159" s="76"/>
      <c r="L159" s="29"/>
      <c r="M159" s="29"/>
      <c r="N159" s="29"/>
    </row>
  </sheetData>
  <sheetProtection password="B493" sheet="1" objects="1" scenarios="1" selectLockedCells="1"/>
  <mergeCells count="16">
    <mergeCell ref="A1:E1"/>
    <mergeCell ref="A4:D4"/>
    <mergeCell ref="E4:G4"/>
    <mergeCell ref="H4:J4"/>
    <mergeCell ref="A5:D5"/>
    <mergeCell ref="E5:G5"/>
    <mergeCell ref="H5:J5"/>
    <mergeCell ref="A6:D6"/>
    <mergeCell ref="E6:G6"/>
    <mergeCell ref="H6:J6"/>
    <mergeCell ref="L33:N33"/>
    <mergeCell ref="A7:D7"/>
    <mergeCell ref="E7:G7"/>
    <mergeCell ref="H7:J7"/>
    <mergeCell ref="C31:D31"/>
    <mergeCell ref="H31:J31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93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A1:R1617"/>
  <sheetViews>
    <sheetView showGridLines="0" topLeftCell="A4" zoomScaleNormal="100" zoomScalePageLayoutView="50" workbookViewId="0">
      <selection activeCell="C7" sqref="C7:D7"/>
    </sheetView>
  </sheetViews>
  <sheetFormatPr defaultRowHeight="12.75"/>
  <cols>
    <col min="1" max="1" width="7.28515625" style="140" customWidth="1"/>
    <col min="2" max="2" width="18.28515625" style="144" customWidth="1"/>
    <col min="3" max="3" width="10.7109375" style="140" customWidth="1"/>
    <col min="4" max="4" width="9" style="140" customWidth="1"/>
    <col min="5" max="5" width="17" style="140" customWidth="1"/>
    <col min="6" max="13" width="8.7109375" style="140" customWidth="1"/>
    <col min="14" max="14" width="8.7109375" style="118" customWidth="1"/>
    <col min="15" max="15" width="18.28515625" style="118" hidden="1" customWidth="1"/>
    <col min="16" max="16" width="9" style="118" customWidth="1"/>
    <col min="17" max="16384" width="9.140625" style="118"/>
  </cols>
  <sheetData>
    <row r="1" spans="1:18" ht="27" customHeight="1" thickBot="1">
      <c r="A1" s="222" t="s">
        <v>123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117" t="s">
        <v>164</v>
      </c>
      <c r="M1" s="223" t="str">
        <f>""&amp;Introduction!C13</f>
        <v/>
      </c>
      <c r="N1" s="224"/>
      <c r="P1" s="119"/>
      <c r="Q1" s="120"/>
      <c r="R1" s="120"/>
    </row>
    <row r="2" spans="1:18" ht="26.25" customHeight="1">
      <c r="A2" s="225" t="s">
        <v>124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122"/>
      <c r="M2" s="122"/>
      <c r="P2" s="119"/>
      <c r="Q2" s="120"/>
      <c r="R2" s="120"/>
    </row>
    <row r="3" spans="1:18" ht="99.95" customHeight="1" thickBo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2"/>
      <c r="M3" s="122"/>
      <c r="P3" s="119"/>
      <c r="Q3" s="120"/>
      <c r="R3" s="120"/>
    </row>
    <row r="4" spans="1:18" ht="27" customHeight="1" thickBot="1">
      <c r="A4" s="226" t="s">
        <v>136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8"/>
      <c r="P4" s="119"/>
      <c r="Q4" s="120"/>
      <c r="R4" s="120"/>
    </row>
    <row r="5" spans="1:18" ht="33.75" customHeight="1" thickBot="1">
      <c r="A5" s="229" t="s">
        <v>125</v>
      </c>
      <c r="B5" s="230"/>
      <c r="C5" s="233" t="s">
        <v>135</v>
      </c>
      <c r="D5" s="234"/>
      <c r="E5" s="237" t="s">
        <v>141</v>
      </c>
      <c r="F5" s="239" t="s">
        <v>155</v>
      </c>
      <c r="G5" s="239"/>
      <c r="H5" s="239"/>
      <c r="I5" s="239"/>
      <c r="J5" s="239"/>
      <c r="K5" s="239"/>
      <c r="L5" s="239"/>
      <c r="M5" s="239"/>
      <c r="N5" s="239"/>
      <c r="O5" s="154">
        <f>(O6/10^178)*(O19/10^178)*(O32/10^178)</f>
        <v>0</v>
      </c>
      <c r="P5" s="119"/>
      <c r="Q5" s="120"/>
      <c r="R5" s="120"/>
    </row>
    <row r="6" spans="1:18" ht="33.75" customHeight="1" thickBot="1">
      <c r="A6" s="231"/>
      <c r="B6" s="232"/>
      <c r="C6" s="235"/>
      <c r="D6" s="236"/>
      <c r="E6" s="238"/>
      <c r="F6" s="145" t="s">
        <v>144</v>
      </c>
      <c r="G6" s="146" t="s">
        <v>145</v>
      </c>
      <c r="H6" s="146" t="s">
        <v>146</v>
      </c>
      <c r="I6" s="146" t="s">
        <v>147</v>
      </c>
      <c r="J6" s="146" t="s">
        <v>148</v>
      </c>
      <c r="K6" s="146" t="s">
        <v>149</v>
      </c>
      <c r="L6" s="146" t="s">
        <v>150</v>
      </c>
      <c r="M6" s="147" t="s">
        <v>151</v>
      </c>
      <c r="N6" s="148" t="s">
        <v>152</v>
      </c>
      <c r="O6" s="153">
        <f>O7*O8*O9*O10*O11*O12*O13*O14*O15</f>
        <v>0</v>
      </c>
      <c r="P6" s="119"/>
      <c r="Q6" s="120"/>
      <c r="R6" s="120"/>
    </row>
    <row r="7" spans="1:18" ht="27" customHeight="1" thickBot="1">
      <c r="A7" s="240" t="s">
        <v>126</v>
      </c>
      <c r="B7" s="241"/>
      <c r="C7" s="242"/>
      <c r="D7" s="243"/>
      <c r="E7" s="159"/>
      <c r="F7" s="123"/>
      <c r="G7" s="124"/>
      <c r="H7" s="124"/>
      <c r="I7" s="124"/>
      <c r="J7" s="124"/>
      <c r="K7" s="124"/>
      <c r="L7" s="124"/>
      <c r="M7" s="124"/>
      <c r="N7" s="125"/>
      <c r="O7" s="118">
        <f>C7*E7*F7*G7*H7*I7*J7*K7*L7*M7*N7</f>
        <v>0</v>
      </c>
      <c r="P7" s="119"/>
      <c r="Q7" s="120"/>
      <c r="R7" s="120"/>
    </row>
    <row r="8" spans="1:18" ht="27" customHeight="1" thickBot="1">
      <c r="A8" s="240" t="s">
        <v>127</v>
      </c>
      <c r="B8" s="241"/>
      <c r="C8" s="242"/>
      <c r="D8" s="243"/>
      <c r="E8" s="159"/>
      <c r="F8" s="126"/>
      <c r="G8" s="127"/>
      <c r="H8" s="127"/>
      <c r="I8" s="127"/>
      <c r="J8" s="127"/>
      <c r="K8" s="127"/>
      <c r="L8" s="127"/>
      <c r="M8" s="127"/>
      <c r="N8" s="128"/>
      <c r="O8" s="118">
        <f t="shared" ref="O8:O15" si="0">C8*E8*F8*G8*H8*I8*J8*K8*L8*M8*N8</f>
        <v>0</v>
      </c>
      <c r="P8" s="119"/>
      <c r="Q8" s="120"/>
      <c r="R8" s="120"/>
    </row>
    <row r="9" spans="1:18" ht="27" customHeight="1" thickBot="1">
      <c r="A9" s="240" t="s">
        <v>128</v>
      </c>
      <c r="B9" s="241"/>
      <c r="C9" s="242"/>
      <c r="D9" s="243"/>
      <c r="E9" s="159"/>
      <c r="F9" s="126"/>
      <c r="G9" s="127"/>
      <c r="H9" s="127"/>
      <c r="I9" s="127"/>
      <c r="J9" s="127"/>
      <c r="K9" s="127"/>
      <c r="L9" s="127"/>
      <c r="M9" s="127"/>
      <c r="N9" s="128"/>
      <c r="O9" s="118">
        <f t="shared" si="0"/>
        <v>0</v>
      </c>
      <c r="P9" s="119"/>
      <c r="Q9" s="120"/>
      <c r="R9" s="120"/>
    </row>
    <row r="10" spans="1:18" ht="27" customHeight="1" thickBot="1">
      <c r="A10" s="240" t="s">
        <v>129</v>
      </c>
      <c r="B10" s="241"/>
      <c r="C10" s="242"/>
      <c r="D10" s="243"/>
      <c r="E10" s="159"/>
      <c r="F10" s="126"/>
      <c r="G10" s="127"/>
      <c r="H10" s="127"/>
      <c r="I10" s="127"/>
      <c r="J10" s="127"/>
      <c r="K10" s="127"/>
      <c r="L10" s="127"/>
      <c r="M10" s="127"/>
      <c r="N10" s="128"/>
      <c r="O10" s="118">
        <f t="shared" si="0"/>
        <v>0</v>
      </c>
      <c r="P10" s="119"/>
      <c r="Q10" s="120"/>
      <c r="R10" s="120"/>
    </row>
    <row r="11" spans="1:18" ht="27" customHeight="1" thickBot="1">
      <c r="A11" s="240" t="s">
        <v>130</v>
      </c>
      <c r="B11" s="241"/>
      <c r="C11" s="242"/>
      <c r="D11" s="243"/>
      <c r="E11" s="159"/>
      <c r="F11" s="126"/>
      <c r="G11" s="127"/>
      <c r="H11" s="127"/>
      <c r="I11" s="127"/>
      <c r="J11" s="127"/>
      <c r="K11" s="127"/>
      <c r="L11" s="127"/>
      <c r="M11" s="127"/>
      <c r="N11" s="128"/>
      <c r="O11" s="118">
        <f t="shared" si="0"/>
        <v>0</v>
      </c>
      <c r="P11" s="119"/>
      <c r="Q11" s="120"/>
      <c r="R11" s="120"/>
    </row>
    <row r="12" spans="1:18" ht="27" customHeight="1" thickBot="1">
      <c r="A12" s="240" t="s">
        <v>131</v>
      </c>
      <c r="B12" s="241"/>
      <c r="C12" s="242"/>
      <c r="D12" s="243"/>
      <c r="E12" s="159"/>
      <c r="F12" s="126"/>
      <c r="G12" s="127"/>
      <c r="H12" s="127"/>
      <c r="I12" s="127"/>
      <c r="J12" s="127"/>
      <c r="K12" s="127"/>
      <c r="L12" s="127"/>
      <c r="M12" s="127"/>
      <c r="N12" s="128"/>
      <c r="O12" s="118">
        <f t="shared" si="0"/>
        <v>0</v>
      </c>
      <c r="P12" s="119"/>
      <c r="Q12" s="120"/>
      <c r="R12" s="120"/>
    </row>
    <row r="13" spans="1:18" ht="27" customHeight="1" thickBot="1">
      <c r="A13" s="240" t="s">
        <v>132</v>
      </c>
      <c r="B13" s="241"/>
      <c r="C13" s="242"/>
      <c r="D13" s="243"/>
      <c r="E13" s="159"/>
      <c r="F13" s="126"/>
      <c r="G13" s="127"/>
      <c r="H13" s="127"/>
      <c r="I13" s="127"/>
      <c r="J13" s="127"/>
      <c r="K13" s="127"/>
      <c r="L13" s="127"/>
      <c r="M13" s="127"/>
      <c r="N13" s="128"/>
      <c r="O13" s="118">
        <f t="shared" si="0"/>
        <v>0</v>
      </c>
      <c r="P13" s="119"/>
      <c r="Q13" s="120"/>
      <c r="R13" s="120"/>
    </row>
    <row r="14" spans="1:18" ht="27" customHeight="1" thickBot="1">
      <c r="A14" s="240" t="s">
        <v>133</v>
      </c>
      <c r="B14" s="241"/>
      <c r="C14" s="242"/>
      <c r="D14" s="243"/>
      <c r="E14" s="159"/>
      <c r="F14" s="126"/>
      <c r="G14" s="127"/>
      <c r="H14" s="127"/>
      <c r="I14" s="127"/>
      <c r="J14" s="127"/>
      <c r="K14" s="127"/>
      <c r="L14" s="127"/>
      <c r="M14" s="127"/>
      <c r="N14" s="128"/>
      <c r="O14" s="118">
        <f t="shared" si="0"/>
        <v>0</v>
      </c>
      <c r="P14" s="119"/>
      <c r="Q14" s="120"/>
      <c r="R14" s="120"/>
    </row>
    <row r="15" spans="1:18" ht="27" customHeight="1" thickBot="1">
      <c r="A15" s="240" t="s">
        <v>134</v>
      </c>
      <c r="B15" s="241"/>
      <c r="C15" s="242"/>
      <c r="D15" s="243"/>
      <c r="E15" s="159"/>
      <c r="F15" s="129"/>
      <c r="G15" s="130"/>
      <c r="H15" s="130"/>
      <c r="I15" s="130"/>
      <c r="J15" s="130"/>
      <c r="K15" s="130"/>
      <c r="L15" s="130"/>
      <c r="M15" s="130"/>
      <c r="N15" s="131"/>
      <c r="O15" s="118">
        <f t="shared" si="0"/>
        <v>0</v>
      </c>
      <c r="P15" s="119"/>
      <c r="Q15" s="120"/>
      <c r="R15" s="120"/>
    </row>
    <row r="16" spans="1:18" ht="22.5" customHeight="1" thickBo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3"/>
      <c r="L16" s="122"/>
      <c r="M16" s="122"/>
      <c r="P16" s="119"/>
      <c r="Q16" s="120"/>
      <c r="R16" s="120"/>
    </row>
    <row r="17" spans="1:18" ht="26.25" customHeight="1" thickBot="1">
      <c r="A17" s="226" t="s">
        <v>137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8"/>
      <c r="O17" s="133"/>
      <c r="P17" s="133"/>
      <c r="Q17" s="134"/>
      <c r="R17" s="134"/>
    </row>
    <row r="18" spans="1:18" ht="33.75" customHeight="1" thickBot="1">
      <c r="A18" s="229" t="s">
        <v>125</v>
      </c>
      <c r="B18" s="244"/>
      <c r="C18" s="233" t="s">
        <v>139</v>
      </c>
      <c r="D18" s="234"/>
      <c r="E18" s="246" t="s">
        <v>142</v>
      </c>
      <c r="F18" s="248" t="s">
        <v>156</v>
      </c>
      <c r="G18" s="249"/>
      <c r="H18" s="249"/>
      <c r="I18" s="249"/>
      <c r="J18" s="249"/>
      <c r="K18" s="249"/>
      <c r="L18" s="249"/>
      <c r="M18" s="249"/>
      <c r="N18" s="250"/>
    </row>
    <row r="19" spans="1:18" ht="33.75" customHeight="1" thickBot="1">
      <c r="A19" s="231"/>
      <c r="B19" s="245"/>
      <c r="C19" s="235"/>
      <c r="D19" s="236"/>
      <c r="E19" s="247"/>
      <c r="F19" s="145" t="s">
        <v>144</v>
      </c>
      <c r="G19" s="146" t="s">
        <v>145</v>
      </c>
      <c r="H19" s="146" t="s">
        <v>146</v>
      </c>
      <c r="I19" s="146" t="s">
        <v>147</v>
      </c>
      <c r="J19" s="146" t="s">
        <v>148</v>
      </c>
      <c r="K19" s="146" t="s">
        <v>149</v>
      </c>
      <c r="L19" s="146" t="s">
        <v>150</v>
      </c>
      <c r="M19" s="147" t="s">
        <v>151</v>
      </c>
      <c r="N19" s="148" t="s">
        <v>152</v>
      </c>
      <c r="O19" s="153">
        <f>O20*O21*O22*O23*O24*O25*O26*O27*O28</f>
        <v>0</v>
      </c>
    </row>
    <row r="20" spans="1:18" ht="25.5" customHeight="1" thickBot="1">
      <c r="A20" s="240" t="s">
        <v>126</v>
      </c>
      <c r="B20" s="251"/>
      <c r="C20" s="252"/>
      <c r="D20" s="253"/>
      <c r="E20" s="158"/>
      <c r="F20" s="123"/>
      <c r="G20" s="124"/>
      <c r="H20" s="124"/>
      <c r="I20" s="124"/>
      <c r="J20" s="124"/>
      <c r="K20" s="124"/>
      <c r="L20" s="124"/>
      <c r="M20" s="124"/>
      <c r="N20" s="125"/>
      <c r="O20" s="118">
        <f>C20*E20*F20*G20*H20*I20*J20*K20*L20*M20*N20</f>
        <v>0</v>
      </c>
    </row>
    <row r="21" spans="1:18" ht="25.5" customHeight="1" thickBot="1">
      <c r="A21" s="240" t="s">
        <v>127</v>
      </c>
      <c r="B21" s="251"/>
      <c r="C21" s="252"/>
      <c r="D21" s="253"/>
      <c r="E21" s="158"/>
      <c r="F21" s="126"/>
      <c r="G21" s="127"/>
      <c r="H21" s="127"/>
      <c r="I21" s="127"/>
      <c r="J21" s="127"/>
      <c r="K21" s="127"/>
      <c r="L21" s="127"/>
      <c r="M21" s="127"/>
      <c r="N21" s="128"/>
      <c r="O21" s="118">
        <f t="shared" ref="O21:O28" si="1">C21*E21*F21*G21*H21*I21*J21*K21*L21*M21*N21</f>
        <v>0</v>
      </c>
    </row>
    <row r="22" spans="1:18" ht="25.5" customHeight="1" thickBot="1">
      <c r="A22" s="240" t="s">
        <v>128</v>
      </c>
      <c r="B22" s="251"/>
      <c r="C22" s="252"/>
      <c r="D22" s="253"/>
      <c r="E22" s="158"/>
      <c r="F22" s="126"/>
      <c r="G22" s="127"/>
      <c r="H22" s="127"/>
      <c r="I22" s="127"/>
      <c r="J22" s="127"/>
      <c r="K22" s="127"/>
      <c r="L22" s="127"/>
      <c r="M22" s="127"/>
      <c r="N22" s="128"/>
      <c r="O22" s="118">
        <f t="shared" si="1"/>
        <v>0</v>
      </c>
    </row>
    <row r="23" spans="1:18" ht="25.5" customHeight="1" thickBot="1">
      <c r="A23" s="240" t="s">
        <v>129</v>
      </c>
      <c r="B23" s="251"/>
      <c r="C23" s="252"/>
      <c r="D23" s="253"/>
      <c r="E23" s="158"/>
      <c r="F23" s="126"/>
      <c r="G23" s="127"/>
      <c r="H23" s="127"/>
      <c r="I23" s="127"/>
      <c r="J23" s="127"/>
      <c r="K23" s="127"/>
      <c r="L23" s="127"/>
      <c r="M23" s="127"/>
      <c r="N23" s="128"/>
      <c r="O23" s="118">
        <f t="shared" si="1"/>
        <v>0</v>
      </c>
    </row>
    <row r="24" spans="1:18" ht="25.5" customHeight="1" thickBot="1">
      <c r="A24" s="240" t="s">
        <v>130</v>
      </c>
      <c r="B24" s="251"/>
      <c r="C24" s="252"/>
      <c r="D24" s="253"/>
      <c r="E24" s="158"/>
      <c r="F24" s="126"/>
      <c r="G24" s="127"/>
      <c r="H24" s="127"/>
      <c r="I24" s="127"/>
      <c r="J24" s="127"/>
      <c r="K24" s="127"/>
      <c r="L24" s="127"/>
      <c r="M24" s="127"/>
      <c r="N24" s="128"/>
      <c r="O24" s="118">
        <f t="shared" si="1"/>
        <v>0</v>
      </c>
    </row>
    <row r="25" spans="1:18" ht="25.5" customHeight="1" thickBot="1">
      <c r="A25" s="240" t="s">
        <v>131</v>
      </c>
      <c r="B25" s="251"/>
      <c r="C25" s="252"/>
      <c r="D25" s="253"/>
      <c r="E25" s="158"/>
      <c r="F25" s="126"/>
      <c r="G25" s="127"/>
      <c r="H25" s="127"/>
      <c r="I25" s="127"/>
      <c r="J25" s="127"/>
      <c r="K25" s="127"/>
      <c r="L25" s="127"/>
      <c r="M25" s="127"/>
      <c r="N25" s="128"/>
      <c r="O25" s="118">
        <f t="shared" si="1"/>
        <v>0</v>
      </c>
    </row>
    <row r="26" spans="1:18" ht="25.5" customHeight="1" thickBot="1">
      <c r="A26" s="240" t="s">
        <v>132</v>
      </c>
      <c r="B26" s="251"/>
      <c r="C26" s="252"/>
      <c r="D26" s="253"/>
      <c r="E26" s="158"/>
      <c r="F26" s="126"/>
      <c r="G26" s="127"/>
      <c r="H26" s="127"/>
      <c r="I26" s="127"/>
      <c r="J26" s="127"/>
      <c r="K26" s="127"/>
      <c r="L26" s="127"/>
      <c r="M26" s="127"/>
      <c r="N26" s="128"/>
      <c r="O26" s="118">
        <f t="shared" si="1"/>
        <v>0</v>
      </c>
    </row>
    <row r="27" spans="1:18" ht="25.5" customHeight="1" thickBot="1">
      <c r="A27" s="240" t="s">
        <v>133</v>
      </c>
      <c r="B27" s="241"/>
      <c r="C27" s="252"/>
      <c r="D27" s="253"/>
      <c r="E27" s="158"/>
      <c r="F27" s="126"/>
      <c r="G27" s="127"/>
      <c r="H27" s="127"/>
      <c r="I27" s="127"/>
      <c r="J27" s="127"/>
      <c r="K27" s="127"/>
      <c r="L27" s="127"/>
      <c r="M27" s="127"/>
      <c r="N27" s="128"/>
      <c r="O27" s="118">
        <f t="shared" si="1"/>
        <v>0</v>
      </c>
    </row>
    <row r="28" spans="1:18" ht="25.5" customHeight="1" thickBot="1">
      <c r="A28" s="240" t="s">
        <v>134</v>
      </c>
      <c r="B28" s="241"/>
      <c r="C28" s="252"/>
      <c r="D28" s="253"/>
      <c r="E28" s="158"/>
      <c r="F28" s="129"/>
      <c r="G28" s="130"/>
      <c r="H28" s="130"/>
      <c r="I28" s="130"/>
      <c r="J28" s="130"/>
      <c r="K28" s="130"/>
      <c r="L28" s="130"/>
      <c r="M28" s="130"/>
      <c r="N28" s="131"/>
      <c r="O28" s="118">
        <f t="shared" si="1"/>
        <v>0</v>
      </c>
    </row>
    <row r="29" spans="1:18" ht="22.5" customHeight="1" thickBot="1">
      <c r="A29" s="135"/>
      <c r="B29" s="135"/>
      <c r="C29" s="136"/>
      <c r="D29" s="136"/>
      <c r="E29" s="136"/>
      <c r="F29" s="137"/>
      <c r="G29" s="137"/>
      <c r="H29" s="137"/>
      <c r="I29" s="137"/>
      <c r="J29" s="137"/>
      <c r="K29" s="137"/>
      <c r="L29" s="137"/>
      <c r="M29" s="137"/>
      <c r="N29" s="137"/>
      <c r="O29" s="138"/>
      <c r="P29" s="138"/>
    </row>
    <row r="30" spans="1:18" ht="25.5" customHeight="1" thickBot="1">
      <c r="A30" s="254" t="s">
        <v>138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6"/>
      <c r="O30" s="138"/>
      <c r="P30" s="138"/>
    </row>
    <row r="31" spans="1:18" ht="33.75" customHeight="1" thickBot="1">
      <c r="A31" s="229" t="s">
        <v>125</v>
      </c>
      <c r="B31" s="230"/>
      <c r="C31" s="233" t="s">
        <v>140</v>
      </c>
      <c r="D31" s="234"/>
      <c r="E31" s="246" t="s">
        <v>143</v>
      </c>
      <c r="F31" s="239" t="s">
        <v>157</v>
      </c>
      <c r="G31" s="239"/>
      <c r="H31" s="239"/>
      <c r="I31" s="239"/>
      <c r="J31" s="239"/>
      <c r="K31" s="239"/>
      <c r="L31" s="239"/>
      <c r="M31" s="239"/>
      <c r="N31" s="239"/>
      <c r="O31" s="138"/>
      <c r="P31" s="138"/>
    </row>
    <row r="32" spans="1:18" ht="33.75" customHeight="1" thickBot="1">
      <c r="A32" s="231"/>
      <c r="B32" s="232"/>
      <c r="C32" s="235"/>
      <c r="D32" s="236"/>
      <c r="E32" s="247"/>
      <c r="F32" s="145" t="s">
        <v>144</v>
      </c>
      <c r="G32" s="146" t="s">
        <v>145</v>
      </c>
      <c r="H32" s="146" t="s">
        <v>146</v>
      </c>
      <c r="I32" s="146" t="s">
        <v>147</v>
      </c>
      <c r="J32" s="146" t="s">
        <v>148</v>
      </c>
      <c r="K32" s="146" t="s">
        <v>149</v>
      </c>
      <c r="L32" s="146" t="s">
        <v>150</v>
      </c>
      <c r="M32" s="147" t="s">
        <v>151</v>
      </c>
      <c r="N32" s="148" t="s">
        <v>152</v>
      </c>
      <c r="O32" s="152">
        <f>O33*O34*O35*O36*O37*O38*O39*O40*O41</f>
        <v>0</v>
      </c>
      <c r="P32" s="138"/>
    </row>
    <row r="33" spans="1:16" ht="25.5" customHeight="1" thickBot="1">
      <c r="A33" s="240" t="s">
        <v>126</v>
      </c>
      <c r="B33" s="241"/>
      <c r="C33" s="252"/>
      <c r="D33" s="253"/>
      <c r="E33" s="158"/>
      <c r="F33" s="123"/>
      <c r="G33" s="124"/>
      <c r="H33" s="124"/>
      <c r="I33" s="124"/>
      <c r="J33" s="124"/>
      <c r="K33" s="124"/>
      <c r="L33" s="124"/>
      <c r="M33" s="124"/>
      <c r="N33" s="125"/>
      <c r="O33" s="118">
        <f>C33*E33*F33*G33*H33*I33*J33*K33*L33*M33*N33</f>
        <v>0</v>
      </c>
      <c r="P33" s="138"/>
    </row>
    <row r="34" spans="1:16" ht="25.5" customHeight="1" thickBot="1">
      <c r="A34" s="240" t="s">
        <v>127</v>
      </c>
      <c r="B34" s="241"/>
      <c r="C34" s="252"/>
      <c r="D34" s="253"/>
      <c r="E34" s="158"/>
      <c r="F34" s="126"/>
      <c r="G34" s="127"/>
      <c r="H34" s="127"/>
      <c r="I34" s="127"/>
      <c r="J34" s="127"/>
      <c r="K34" s="127"/>
      <c r="L34" s="127"/>
      <c r="M34" s="127"/>
      <c r="N34" s="128"/>
      <c r="O34" s="118">
        <f t="shared" ref="O34:O41" si="2">F34*G34*H34*I34*J34*K34*L34*M34*N34</f>
        <v>0</v>
      </c>
      <c r="P34" s="138"/>
    </row>
    <row r="35" spans="1:16" ht="25.5" customHeight="1" thickBot="1">
      <c r="A35" s="240" t="s">
        <v>128</v>
      </c>
      <c r="B35" s="241"/>
      <c r="C35" s="252"/>
      <c r="D35" s="253"/>
      <c r="E35" s="158"/>
      <c r="F35" s="126"/>
      <c r="G35" s="127"/>
      <c r="H35" s="127"/>
      <c r="I35" s="127"/>
      <c r="J35" s="127"/>
      <c r="K35" s="127"/>
      <c r="L35" s="127"/>
      <c r="M35" s="127"/>
      <c r="N35" s="128"/>
      <c r="O35" s="118">
        <f t="shared" si="2"/>
        <v>0</v>
      </c>
      <c r="P35" s="138"/>
    </row>
    <row r="36" spans="1:16" ht="25.5" customHeight="1" thickBot="1">
      <c r="A36" s="240" t="s">
        <v>129</v>
      </c>
      <c r="B36" s="241"/>
      <c r="C36" s="252"/>
      <c r="D36" s="253"/>
      <c r="E36" s="158"/>
      <c r="F36" s="126"/>
      <c r="G36" s="127"/>
      <c r="H36" s="127"/>
      <c r="I36" s="127"/>
      <c r="J36" s="127"/>
      <c r="K36" s="127"/>
      <c r="L36" s="127"/>
      <c r="M36" s="127"/>
      <c r="N36" s="128"/>
      <c r="O36" s="118">
        <f t="shared" si="2"/>
        <v>0</v>
      </c>
      <c r="P36" s="138"/>
    </row>
    <row r="37" spans="1:16" ht="25.5" customHeight="1" thickBot="1">
      <c r="A37" s="240" t="s">
        <v>130</v>
      </c>
      <c r="B37" s="241"/>
      <c r="C37" s="252"/>
      <c r="D37" s="253"/>
      <c r="E37" s="158"/>
      <c r="F37" s="126"/>
      <c r="G37" s="127"/>
      <c r="H37" s="127"/>
      <c r="I37" s="127"/>
      <c r="J37" s="127"/>
      <c r="K37" s="127"/>
      <c r="L37" s="127"/>
      <c r="M37" s="127"/>
      <c r="N37" s="128"/>
      <c r="O37" s="118">
        <f t="shared" si="2"/>
        <v>0</v>
      </c>
      <c r="P37" s="138"/>
    </row>
    <row r="38" spans="1:16" ht="25.5" customHeight="1" thickBot="1">
      <c r="A38" s="240" t="s">
        <v>131</v>
      </c>
      <c r="B38" s="241"/>
      <c r="C38" s="252"/>
      <c r="D38" s="253"/>
      <c r="E38" s="158"/>
      <c r="F38" s="127"/>
      <c r="G38" s="127"/>
      <c r="H38" s="127"/>
      <c r="I38" s="127"/>
      <c r="J38" s="127"/>
      <c r="K38" s="127"/>
      <c r="L38" s="127"/>
      <c r="M38" s="127"/>
      <c r="N38" s="128"/>
      <c r="O38" s="118">
        <f t="shared" si="2"/>
        <v>0</v>
      </c>
      <c r="P38" s="138"/>
    </row>
    <row r="39" spans="1:16" ht="25.5" customHeight="1" thickBot="1">
      <c r="A39" s="240" t="s">
        <v>132</v>
      </c>
      <c r="B39" s="241"/>
      <c r="C39" s="252"/>
      <c r="D39" s="253"/>
      <c r="E39" s="158"/>
      <c r="F39" s="127"/>
      <c r="G39" s="127"/>
      <c r="H39" s="127"/>
      <c r="I39" s="127"/>
      <c r="J39" s="127"/>
      <c r="K39" s="127"/>
      <c r="L39" s="127"/>
      <c r="M39" s="127"/>
      <c r="N39" s="128"/>
      <c r="O39" s="118">
        <f t="shared" si="2"/>
        <v>0</v>
      </c>
      <c r="P39" s="138"/>
    </row>
    <row r="40" spans="1:16" ht="25.5" customHeight="1" thickBot="1">
      <c r="A40" s="240" t="s">
        <v>133</v>
      </c>
      <c r="B40" s="241"/>
      <c r="C40" s="252"/>
      <c r="D40" s="253"/>
      <c r="E40" s="158"/>
      <c r="F40" s="127"/>
      <c r="G40" s="127"/>
      <c r="H40" s="127"/>
      <c r="I40" s="127"/>
      <c r="J40" s="127"/>
      <c r="K40" s="127"/>
      <c r="L40" s="127"/>
      <c r="M40" s="127"/>
      <c r="N40" s="128"/>
      <c r="O40" s="118">
        <f t="shared" si="2"/>
        <v>0</v>
      </c>
      <c r="P40" s="138"/>
    </row>
    <row r="41" spans="1:16" ht="25.5" customHeight="1" thickBot="1">
      <c r="A41" s="240" t="s">
        <v>134</v>
      </c>
      <c r="B41" s="241"/>
      <c r="C41" s="252"/>
      <c r="D41" s="253"/>
      <c r="E41" s="158"/>
      <c r="F41" s="130"/>
      <c r="G41" s="130"/>
      <c r="H41" s="130"/>
      <c r="I41" s="130"/>
      <c r="J41" s="130"/>
      <c r="K41" s="130"/>
      <c r="L41" s="130"/>
      <c r="M41" s="130"/>
      <c r="N41" s="131"/>
      <c r="O41" s="118">
        <f t="shared" si="2"/>
        <v>0</v>
      </c>
      <c r="P41" s="138"/>
    </row>
    <row r="42" spans="1:16" ht="15" customHeight="1">
      <c r="A42" s="139"/>
      <c r="B42" s="139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</row>
    <row r="43" spans="1:16">
      <c r="A43" s="139" t="s">
        <v>12</v>
      </c>
      <c r="B43" s="139"/>
      <c r="C43" s="149" t="str">
        <f>Introduction!E15&amp;Introduction!F15</f>
        <v xml:space="preserve"> EK-</v>
      </c>
      <c r="F43" s="138"/>
      <c r="G43" s="138"/>
      <c r="H43" s="138"/>
      <c r="I43" s="138"/>
      <c r="J43" s="138"/>
      <c r="M43" s="257" t="str">
        <f>Introduction!D4&amp;Introduction!E4</f>
        <v>1. quarter 2017</v>
      </c>
      <c r="N43" s="258"/>
      <c r="O43" s="138"/>
      <c r="P43" s="138"/>
    </row>
    <row r="44" spans="1:16" s="2" customFormat="1" ht="5.25" customHeight="1">
      <c r="A44" s="141"/>
      <c r="B44" s="142"/>
      <c r="C44" s="142"/>
      <c r="D44" s="142"/>
      <c r="E44" s="3"/>
      <c r="F44" s="3"/>
      <c r="G44" s="3"/>
      <c r="H44" s="3"/>
      <c r="I44" s="3"/>
      <c r="J44" s="3"/>
      <c r="K44" s="3"/>
      <c r="L44" s="141"/>
      <c r="M44" s="141"/>
      <c r="N44" s="141"/>
    </row>
    <row r="45" spans="1:16" s="2" customFormat="1">
      <c r="A45" s="259" t="s">
        <v>153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</row>
    <row r="46" spans="1:16" s="2" customFormat="1">
      <c r="A46" s="143" t="s">
        <v>158</v>
      </c>
      <c r="B46" s="142"/>
      <c r="C46" s="143"/>
      <c r="D46" s="143"/>
      <c r="E46" s="143"/>
      <c r="F46" s="143"/>
      <c r="G46" s="143"/>
      <c r="H46" s="143"/>
      <c r="I46" s="143"/>
      <c r="J46" s="143"/>
      <c r="K46" s="143"/>
    </row>
    <row r="47" spans="1:16" s="2" customFormat="1">
      <c r="A47" s="143"/>
      <c r="B47" s="142"/>
      <c r="C47" s="3"/>
      <c r="D47" s="3"/>
      <c r="E47" s="3"/>
      <c r="F47" s="3"/>
      <c r="G47" s="3"/>
      <c r="H47" s="3"/>
      <c r="I47" s="3"/>
      <c r="J47" s="3"/>
      <c r="K47" s="3"/>
    </row>
    <row r="48" spans="1:16">
      <c r="A48" s="138"/>
      <c r="B48" s="139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</row>
    <row r="49" spans="1:16">
      <c r="A49" s="138"/>
      <c r="B49" s="139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</row>
    <row r="50" spans="1:16">
      <c r="A50" s="138"/>
      <c r="B50" s="139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</row>
    <row r="51" spans="1:16">
      <c r="A51" s="138"/>
      <c r="B51" s="139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</row>
    <row r="52" spans="1:16">
      <c r="A52" s="138"/>
      <c r="B52" s="139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</row>
    <row r="53" spans="1:16">
      <c r="A53" s="138"/>
      <c r="B53" s="139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</row>
    <row r="54" spans="1:16">
      <c r="A54" s="138"/>
      <c r="B54" s="139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</row>
    <row r="55" spans="1:16">
      <c r="A55" s="138"/>
      <c r="B55" s="139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>
      <c r="A56" s="138"/>
      <c r="B56" s="139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</row>
    <row r="57" spans="1:16">
      <c r="A57" s="138"/>
      <c r="B57" s="139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</row>
    <row r="58" spans="1:16">
      <c r="A58" s="138"/>
      <c r="B58" s="139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</row>
    <row r="59" spans="1:16">
      <c r="A59" s="138"/>
      <c r="B59" s="139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</row>
    <row r="60" spans="1:16">
      <c r="A60" s="138"/>
      <c r="B60" s="139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</row>
    <row r="61" spans="1:16">
      <c r="A61" s="138"/>
      <c r="B61" s="139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</row>
    <row r="62" spans="1:16">
      <c r="A62" s="138"/>
      <c r="B62" s="139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</row>
    <row r="63" spans="1:16">
      <c r="A63" s="138"/>
      <c r="B63" s="139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</row>
    <row r="64" spans="1:16">
      <c r="A64" s="138"/>
      <c r="B64" s="139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</row>
    <row r="65" spans="1:16">
      <c r="A65" s="138"/>
      <c r="B65" s="139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</row>
    <row r="66" spans="1:16">
      <c r="A66" s="138"/>
      <c r="B66" s="139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</row>
    <row r="67" spans="1:16">
      <c r="A67" s="138"/>
      <c r="B67" s="139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</row>
    <row r="68" spans="1:16">
      <c r="A68" s="138"/>
      <c r="B68" s="139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</row>
    <row r="69" spans="1:16">
      <c r="A69" s="138"/>
      <c r="B69" s="139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</row>
    <row r="70" spans="1:16">
      <c r="A70" s="138"/>
      <c r="B70" s="139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</row>
    <row r="71" spans="1:16">
      <c r="A71" s="138"/>
      <c r="B71" s="139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</row>
    <row r="72" spans="1:16">
      <c r="A72" s="138"/>
      <c r="B72" s="139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</row>
    <row r="73" spans="1:16">
      <c r="A73" s="138"/>
      <c r="B73" s="139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</row>
    <row r="74" spans="1:16">
      <c r="A74" s="138"/>
      <c r="B74" s="139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</row>
    <row r="75" spans="1:16">
      <c r="A75" s="138"/>
      <c r="B75" s="139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</row>
    <row r="76" spans="1:16">
      <c r="A76" s="138"/>
      <c r="B76" s="139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</row>
    <row r="77" spans="1:16">
      <c r="A77" s="138"/>
      <c r="B77" s="139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</row>
    <row r="78" spans="1:16">
      <c r="A78" s="138"/>
      <c r="B78" s="139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</row>
    <row r="79" spans="1:16">
      <c r="A79" s="138"/>
      <c r="B79" s="139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</row>
    <row r="80" spans="1:16">
      <c r="A80" s="138"/>
      <c r="B80" s="139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</row>
    <row r="81" spans="1:16">
      <c r="A81" s="138"/>
      <c r="B81" s="139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</row>
    <row r="82" spans="1:16">
      <c r="A82" s="138"/>
      <c r="B82" s="139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</row>
    <row r="83" spans="1:16">
      <c r="A83" s="138"/>
      <c r="B83" s="139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</row>
    <row r="84" spans="1:16">
      <c r="A84" s="138"/>
      <c r="B84" s="139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</row>
    <row r="85" spans="1:16">
      <c r="A85" s="138"/>
      <c r="B85" s="139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</row>
    <row r="86" spans="1:16">
      <c r="A86" s="138"/>
      <c r="B86" s="139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</row>
    <row r="87" spans="1:16">
      <c r="A87" s="138"/>
      <c r="B87" s="139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</row>
    <row r="88" spans="1:16">
      <c r="A88" s="138"/>
      <c r="B88" s="139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</row>
    <row r="89" spans="1:16">
      <c r="A89" s="138"/>
      <c r="B89" s="139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</row>
    <row r="90" spans="1:16">
      <c r="A90" s="138"/>
      <c r="B90" s="139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</row>
    <row r="91" spans="1:16">
      <c r="A91" s="138"/>
      <c r="B91" s="139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</row>
    <row r="92" spans="1:16">
      <c r="A92" s="138"/>
      <c r="B92" s="139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</row>
    <row r="93" spans="1:16">
      <c r="A93" s="138"/>
      <c r="B93" s="139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</row>
    <row r="94" spans="1:16">
      <c r="A94" s="138"/>
      <c r="B94" s="139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</row>
    <row r="95" spans="1:16">
      <c r="A95" s="138"/>
      <c r="B95" s="139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</row>
    <row r="96" spans="1:16">
      <c r="A96" s="138"/>
      <c r="B96" s="139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</row>
    <row r="97" spans="1:16">
      <c r="A97" s="138"/>
      <c r="B97" s="139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</row>
    <row r="98" spans="1:16">
      <c r="A98" s="138"/>
      <c r="B98" s="139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</row>
    <row r="99" spans="1:16">
      <c r="A99" s="138"/>
      <c r="B99" s="139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</row>
    <row r="100" spans="1:16">
      <c r="A100" s="138"/>
      <c r="B100" s="139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</row>
    <row r="101" spans="1:16">
      <c r="A101" s="138"/>
      <c r="B101" s="139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</row>
    <row r="102" spans="1:16">
      <c r="A102" s="138"/>
      <c r="B102" s="139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</row>
    <row r="103" spans="1:16">
      <c r="A103" s="138"/>
      <c r="B103" s="139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</row>
    <row r="104" spans="1:16">
      <c r="A104" s="138"/>
      <c r="B104" s="139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</row>
    <row r="105" spans="1:16">
      <c r="A105" s="138"/>
      <c r="B105" s="139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</row>
    <row r="106" spans="1:16">
      <c r="A106" s="138"/>
      <c r="B106" s="139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</row>
    <row r="107" spans="1:16">
      <c r="A107" s="138"/>
      <c r="B107" s="139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</row>
    <row r="108" spans="1:16">
      <c r="A108" s="138"/>
      <c r="B108" s="139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</row>
    <row r="109" spans="1:16">
      <c r="A109" s="138"/>
      <c r="B109" s="139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</row>
    <row r="110" spans="1:16">
      <c r="A110" s="138"/>
      <c r="B110" s="139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</row>
    <row r="111" spans="1:16">
      <c r="A111" s="138"/>
      <c r="B111" s="139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</row>
    <row r="112" spans="1:16">
      <c r="A112" s="138"/>
      <c r="B112" s="139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</row>
    <row r="113" spans="1:16">
      <c r="A113" s="138"/>
      <c r="B113" s="139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</row>
    <row r="114" spans="1:16">
      <c r="A114" s="138"/>
      <c r="B114" s="139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</row>
    <row r="115" spans="1:16">
      <c r="A115" s="138"/>
      <c r="B115" s="139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</row>
    <row r="116" spans="1:16">
      <c r="A116" s="138"/>
      <c r="B116" s="139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</row>
    <row r="117" spans="1:16">
      <c r="A117" s="138"/>
      <c r="B117" s="139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</row>
    <row r="118" spans="1:16">
      <c r="A118" s="138"/>
      <c r="B118" s="139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</row>
    <row r="119" spans="1:16">
      <c r="A119" s="138"/>
      <c r="B119" s="139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</row>
    <row r="120" spans="1:16">
      <c r="A120" s="138"/>
      <c r="B120" s="139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</row>
    <row r="121" spans="1:16">
      <c r="A121" s="138"/>
      <c r="B121" s="139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</row>
    <row r="122" spans="1:16">
      <c r="A122" s="138"/>
      <c r="B122" s="139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</row>
    <row r="123" spans="1:16">
      <c r="A123" s="138"/>
      <c r="B123" s="139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</row>
    <row r="124" spans="1:16">
      <c r="A124" s="138"/>
      <c r="B124" s="139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</row>
    <row r="125" spans="1:16">
      <c r="A125" s="138"/>
      <c r="B125" s="139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</row>
    <row r="126" spans="1:16">
      <c r="A126" s="138"/>
      <c r="B126" s="139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</row>
    <row r="127" spans="1:16">
      <c r="A127" s="138"/>
      <c r="B127" s="139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</row>
    <row r="128" spans="1:16">
      <c r="A128" s="138"/>
      <c r="B128" s="139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</row>
    <row r="129" spans="1:16">
      <c r="A129" s="138"/>
      <c r="B129" s="139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</row>
    <row r="130" spans="1:16">
      <c r="A130" s="138"/>
      <c r="B130" s="139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</row>
    <row r="131" spans="1:16">
      <c r="A131" s="138"/>
      <c r="B131" s="139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</row>
    <row r="132" spans="1:16">
      <c r="A132" s="138"/>
      <c r="B132" s="139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</row>
    <row r="133" spans="1:16">
      <c r="A133" s="138"/>
      <c r="B133" s="139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</row>
    <row r="134" spans="1:16">
      <c r="A134" s="138"/>
      <c r="B134" s="139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</row>
    <row r="135" spans="1:16">
      <c r="A135" s="138"/>
      <c r="B135" s="139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</row>
    <row r="136" spans="1:16">
      <c r="A136" s="138"/>
      <c r="B136" s="139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</row>
    <row r="137" spans="1:16">
      <c r="A137" s="138"/>
      <c r="B137" s="139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</row>
    <row r="138" spans="1:16">
      <c r="A138" s="138"/>
      <c r="B138" s="139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</row>
    <row r="139" spans="1:16">
      <c r="A139" s="138"/>
      <c r="B139" s="139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</row>
    <row r="140" spans="1:16">
      <c r="A140" s="138"/>
      <c r="B140" s="139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</row>
    <row r="141" spans="1:16">
      <c r="A141" s="138"/>
      <c r="B141" s="139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</row>
    <row r="142" spans="1:16">
      <c r="A142" s="138"/>
      <c r="B142" s="139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</row>
    <row r="143" spans="1:16">
      <c r="A143" s="138"/>
      <c r="B143" s="139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</row>
    <row r="144" spans="1:16">
      <c r="A144" s="138"/>
      <c r="B144" s="139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</row>
    <row r="145" spans="1:16">
      <c r="A145" s="138"/>
      <c r="B145" s="139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</row>
    <row r="146" spans="1:16">
      <c r="A146" s="138"/>
      <c r="B146" s="139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</row>
    <row r="147" spans="1:16">
      <c r="A147" s="138"/>
      <c r="B147" s="139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</row>
    <row r="148" spans="1:16">
      <c r="A148" s="138"/>
      <c r="B148" s="139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</row>
    <row r="149" spans="1:16">
      <c r="A149" s="138"/>
      <c r="B149" s="139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</row>
    <row r="150" spans="1:16">
      <c r="A150" s="138"/>
      <c r="B150" s="139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</row>
    <row r="151" spans="1:16">
      <c r="A151" s="138"/>
      <c r="B151" s="139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</row>
    <row r="152" spans="1:16">
      <c r="A152" s="138"/>
      <c r="B152" s="139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</row>
    <row r="153" spans="1:16">
      <c r="A153" s="138"/>
      <c r="B153" s="139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</row>
    <row r="154" spans="1:16">
      <c r="A154" s="138"/>
      <c r="B154" s="139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</row>
    <row r="155" spans="1:16">
      <c r="A155" s="138"/>
      <c r="B155" s="139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</row>
    <row r="156" spans="1:16">
      <c r="A156" s="138"/>
      <c r="B156" s="139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</row>
    <row r="157" spans="1:16">
      <c r="A157" s="138"/>
      <c r="B157" s="139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</row>
    <row r="158" spans="1:16">
      <c r="A158" s="138"/>
      <c r="B158" s="139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</row>
    <row r="159" spans="1:16">
      <c r="A159" s="138"/>
      <c r="B159" s="139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</row>
    <row r="160" spans="1:16">
      <c r="A160" s="138"/>
      <c r="B160" s="139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</row>
    <row r="161" spans="1:16">
      <c r="A161" s="138"/>
      <c r="B161" s="139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</row>
    <row r="162" spans="1:16">
      <c r="A162" s="138"/>
      <c r="B162" s="139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</row>
    <row r="163" spans="1:16">
      <c r="A163" s="138"/>
      <c r="B163" s="139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</row>
    <row r="164" spans="1:16">
      <c r="A164" s="138"/>
      <c r="B164" s="139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</row>
    <row r="165" spans="1:16">
      <c r="A165" s="138"/>
      <c r="B165" s="139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</row>
    <row r="166" spans="1:16">
      <c r="A166" s="138"/>
      <c r="B166" s="139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</row>
    <row r="167" spans="1:16">
      <c r="A167" s="138"/>
      <c r="B167" s="139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</row>
    <row r="168" spans="1:16">
      <c r="A168" s="138"/>
      <c r="B168" s="139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</row>
    <row r="169" spans="1:16">
      <c r="A169" s="138"/>
      <c r="B169" s="139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</row>
    <row r="170" spans="1:16">
      <c r="A170" s="138"/>
      <c r="B170" s="139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</row>
    <row r="171" spans="1:16">
      <c r="A171" s="138"/>
      <c r="B171" s="139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</row>
    <row r="172" spans="1:16">
      <c r="A172" s="138"/>
      <c r="B172" s="139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</row>
    <row r="173" spans="1:16">
      <c r="A173" s="138"/>
      <c r="B173" s="139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</row>
    <row r="174" spans="1:16">
      <c r="A174" s="138"/>
      <c r="B174" s="139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</row>
    <row r="175" spans="1:16">
      <c r="A175" s="138"/>
      <c r="B175" s="139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</row>
    <row r="176" spans="1:16">
      <c r="A176" s="138"/>
      <c r="B176" s="139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</row>
    <row r="177" spans="1:16">
      <c r="A177" s="138"/>
      <c r="B177" s="139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</row>
    <row r="178" spans="1:16">
      <c r="A178" s="138"/>
      <c r="B178" s="139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</row>
    <row r="179" spans="1:16">
      <c r="A179" s="138"/>
      <c r="B179" s="139"/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</row>
    <row r="180" spans="1:16">
      <c r="A180" s="138"/>
      <c r="B180" s="139"/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</row>
    <row r="181" spans="1:16">
      <c r="A181" s="138"/>
      <c r="B181" s="139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</row>
    <row r="182" spans="1:16">
      <c r="A182" s="138"/>
      <c r="B182" s="139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</row>
    <row r="183" spans="1:16">
      <c r="A183" s="138"/>
      <c r="B183" s="139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</row>
    <row r="184" spans="1:16">
      <c r="A184" s="138"/>
      <c r="B184" s="139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</row>
    <row r="185" spans="1:16">
      <c r="A185" s="138"/>
      <c r="B185" s="139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</row>
    <row r="186" spans="1:16">
      <c r="A186" s="138"/>
      <c r="B186" s="139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</row>
    <row r="187" spans="1:16">
      <c r="A187" s="138"/>
      <c r="B187" s="139"/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</row>
    <row r="188" spans="1:16">
      <c r="A188" s="138"/>
      <c r="B188" s="139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</row>
    <row r="189" spans="1:16">
      <c r="A189" s="138"/>
      <c r="B189" s="139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</row>
    <row r="190" spans="1:16">
      <c r="A190" s="138"/>
      <c r="B190" s="139"/>
      <c r="C190" s="138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</row>
    <row r="191" spans="1:16">
      <c r="A191" s="138"/>
      <c r="B191" s="139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</row>
    <row r="192" spans="1:16">
      <c r="A192" s="138"/>
      <c r="B192" s="139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</row>
    <row r="193" spans="1:16">
      <c r="A193" s="138"/>
      <c r="B193" s="139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</row>
    <row r="194" spans="1:16">
      <c r="A194" s="138"/>
      <c r="B194" s="139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</row>
    <row r="195" spans="1:16">
      <c r="A195" s="138"/>
      <c r="B195" s="139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</row>
    <row r="196" spans="1:16">
      <c r="A196" s="138"/>
      <c r="B196" s="139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</row>
    <row r="197" spans="1:16">
      <c r="A197" s="138"/>
      <c r="B197" s="139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</row>
    <row r="198" spans="1:16">
      <c r="A198" s="138"/>
      <c r="B198" s="139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</row>
    <row r="199" spans="1:16">
      <c r="A199" s="138"/>
      <c r="B199" s="139"/>
      <c r="C199" s="138"/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</row>
    <row r="200" spans="1:16">
      <c r="A200" s="138"/>
      <c r="B200" s="139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</row>
    <row r="201" spans="1:16">
      <c r="A201" s="138"/>
      <c r="B201" s="139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</row>
    <row r="202" spans="1:16">
      <c r="A202" s="138"/>
      <c r="B202" s="139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</row>
    <row r="203" spans="1:16">
      <c r="A203" s="138"/>
      <c r="B203" s="139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</row>
    <row r="204" spans="1:16">
      <c r="A204" s="138"/>
      <c r="B204" s="139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</row>
    <row r="205" spans="1:16">
      <c r="A205" s="138"/>
      <c r="B205" s="139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</row>
    <row r="206" spans="1:16">
      <c r="A206" s="138"/>
      <c r="B206" s="139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</row>
    <row r="207" spans="1:16">
      <c r="A207" s="138"/>
      <c r="B207" s="139"/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</row>
    <row r="208" spans="1:16">
      <c r="A208" s="138"/>
      <c r="B208" s="139"/>
      <c r="C208" s="138"/>
      <c r="D208" s="138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</row>
    <row r="209" spans="1:16">
      <c r="A209" s="138"/>
      <c r="B209" s="139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</row>
    <row r="210" spans="1:16">
      <c r="A210" s="138"/>
      <c r="B210" s="139"/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</row>
    <row r="211" spans="1:16">
      <c r="A211" s="138"/>
      <c r="B211" s="139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</row>
    <row r="212" spans="1:16">
      <c r="A212" s="138"/>
      <c r="B212" s="139"/>
      <c r="C212" s="138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</row>
    <row r="213" spans="1:16">
      <c r="A213" s="138"/>
      <c r="B213" s="139"/>
      <c r="C213" s="138"/>
      <c r="D213" s="138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</row>
    <row r="214" spans="1:16">
      <c r="A214" s="138"/>
      <c r="B214" s="139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</row>
    <row r="215" spans="1:16">
      <c r="A215" s="138"/>
      <c r="B215" s="139"/>
      <c r="C215" s="138"/>
      <c r="D215" s="138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</row>
    <row r="216" spans="1:16">
      <c r="A216" s="138"/>
      <c r="B216" s="139"/>
      <c r="C216" s="138"/>
      <c r="D216" s="138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</row>
    <row r="217" spans="1:16">
      <c r="A217" s="138"/>
      <c r="B217" s="139"/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</row>
    <row r="218" spans="1:16">
      <c r="A218" s="138"/>
      <c r="B218" s="139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</row>
    <row r="219" spans="1:16">
      <c r="A219" s="138"/>
      <c r="B219" s="139"/>
      <c r="C219" s="138"/>
      <c r="D219" s="138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</row>
    <row r="220" spans="1:16">
      <c r="A220" s="138"/>
      <c r="B220" s="139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</row>
    <row r="221" spans="1:16">
      <c r="A221" s="138"/>
      <c r="B221" s="139"/>
      <c r="C221" s="138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</row>
    <row r="222" spans="1:16">
      <c r="A222" s="138"/>
      <c r="B222" s="139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</row>
    <row r="223" spans="1:16">
      <c r="A223" s="138"/>
      <c r="B223" s="139"/>
      <c r="C223" s="138"/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</row>
    <row r="224" spans="1:16">
      <c r="A224" s="138"/>
      <c r="B224" s="139"/>
      <c r="C224" s="138"/>
      <c r="D224" s="138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</row>
    <row r="225" spans="1:16">
      <c r="A225" s="138"/>
      <c r="B225" s="139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</row>
    <row r="226" spans="1:16">
      <c r="A226" s="138"/>
      <c r="B226" s="139"/>
      <c r="C226" s="138"/>
      <c r="D226" s="138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</row>
    <row r="227" spans="1:16">
      <c r="A227" s="138"/>
      <c r="B227" s="139"/>
      <c r="C227" s="138"/>
      <c r="D227" s="138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</row>
    <row r="228" spans="1:16">
      <c r="A228" s="138"/>
      <c r="B228" s="139"/>
      <c r="C228" s="138"/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</row>
    <row r="229" spans="1:16">
      <c r="A229" s="138"/>
      <c r="B229" s="139"/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</row>
    <row r="230" spans="1:16">
      <c r="A230" s="138"/>
      <c r="B230" s="139"/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</row>
    <row r="231" spans="1:16">
      <c r="A231" s="138"/>
      <c r="B231" s="139"/>
      <c r="C231" s="138"/>
      <c r="D231" s="138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</row>
    <row r="232" spans="1:16">
      <c r="A232" s="138"/>
      <c r="B232" s="139"/>
      <c r="C232" s="138"/>
      <c r="D232" s="138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</row>
    <row r="233" spans="1:16">
      <c r="A233" s="138"/>
      <c r="B233" s="139"/>
      <c r="C233" s="138"/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</row>
    <row r="234" spans="1:16">
      <c r="A234" s="138"/>
      <c r="B234" s="139"/>
      <c r="C234" s="138"/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</row>
    <row r="235" spans="1:16">
      <c r="A235" s="138"/>
      <c r="B235" s="139"/>
      <c r="C235" s="138"/>
      <c r="D235" s="138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</row>
    <row r="236" spans="1:16">
      <c r="A236" s="138"/>
      <c r="B236" s="139"/>
      <c r="C236" s="138"/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</row>
    <row r="237" spans="1:16">
      <c r="A237" s="138"/>
      <c r="B237" s="139"/>
      <c r="C237" s="138"/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</row>
    <row r="238" spans="1:16">
      <c r="A238" s="138"/>
      <c r="B238" s="139"/>
      <c r="C238" s="138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</row>
    <row r="239" spans="1:16">
      <c r="A239" s="138"/>
      <c r="B239" s="139"/>
      <c r="C239" s="138"/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</row>
    <row r="240" spans="1:16">
      <c r="A240" s="138"/>
      <c r="B240" s="139"/>
      <c r="C240" s="138"/>
      <c r="D240" s="138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</row>
    <row r="241" spans="1:16">
      <c r="A241" s="138"/>
      <c r="B241" s="139"/>
      <c r="C241" s="138"/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</row>
    <row r="242" spans="1:16">
      <c r="A242" s="138"/>
      <c r="B242" s="139"/>
      <c r="C242" s="138"/>
      <c r="D242" s="138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</row>
    <row r="243" spans="1:16">
      <c r="A243" s="138"/>
      <c r="B243" s="139"/>
      <c r="C243" s="138"/>
      <c r="D243" s="138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</row>
    <row r="244" spans="1:16">
      <c r="A244" s="138"/>
      <c r="B244" s="139"/>
      <c r="C244" s="138"/>
      <c r="D244" s="138"/>
      <c r="E244" s="138"/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</row>
    <row r="245" spans="1:16">
      <c r="A245" s="138"/>
      <c r="B245" s="139"/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</row>
    <row r="246" spans="1:16">
      <c r="A246" s="138"/>
      <c r="B246" s="139"/>
      <c r="C246" s="138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</row>
    <row r="247" spans="1:16">
      <c r="A247" s="138"/>
      <c r="B247" s="139"/>
      <c r="C247" s="138"/>
      <c r="D247" s="138"/>
      <c r="E247" s="138"/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</row>
    <row r="248" spans="1:16">
      <c r="A248" s="138"/>
      <c r="B248" s="139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</row>
    <row r="249" spans="1:16">
      <c r="A249" s="138"/>
      <c r="B249" s="139"/>
      <c r="C249" s="138"/>
      <c r="D249" s="138"/>
      <c r="E249" s="138"/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</row>
    <row r="250" spans="1:16">
      <c r="A250" s="138"/>
      <c r="B250" s="139"/>
      <c r="C250" s="138"/>
      <c r="D250" s="138"/>
      <c r="E250" s="138"/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8"/>
    </row>
    <row r="251" spans="1:16">
      <c r="A251" s="138"/>
      <c r="B251" s="139"/>
      <c r="C251" s="138"/>
      <c r="D251" s="13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</row>
    <row r="252" spans="1:16">
      <c r="A252" s="138"/>
      <c r="B252" s="139"/>
      <c r="C252" s="138"/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</row>
    <row r="253" spans="1:16">
      <c r="A253" s="138"/>
      <c r="B253" s="139"/>
      <c r="C253" s="138"/>
      <c r="D253" s="138"/>
      <c r="E253" s="138"/>
      <c r="F253" s="138"/>
      <c r="G253" s="138"/>
      <c r="H253" s="138"/>
      <c r="I253" s="138"/>
      <c r="J253" s="138"/>
      <c r="K253" s="138"/>
      <c r="L253" s="138"/>
      <c r="M253" s="138"/>
      <c r="N253" s="138"/>
      <c r="O253" s="138"/>
      <c r="P253" s="138"/>
    </row>
    <row r="254" spans="1:16">
      <c r="A254" s="138"/>
      <c r="B254" s="139"/>
      <c r="C254" s="138"/>
      <c r="D254" s="138"/>
      <c r="E254" s="138"/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</row>
    <row r="255" spans="1:16">
      <c r="A255" s="138"/>
      <c r="B255" s="139"/>
      <c r="C255" s="138"/>
      <c r="D255" s="13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</row>
    <row r="256" spans="1:16">
      <c r="A256" s="138"/>
      <c r="B256" s="139"/>
      <c r="C256" s="138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</row>
    <row r="257" spans="1:16">
      <c r="A257" s="138"/>
      <c r="B257" s="139"/>
      <c r="C257" s="138"/>
      <c r="D257" s="138"/>
      <c r="E257" s="138"/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</row>
    <row r="258" spans="1:16">
      <c r="A258" s="138"/>
      <c r="B258" s="139"/>
      <c r="C258" s="138"/>
      <c r="D258" s="138"/>
      <c r="E258" s="138"/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</row>
    <row r="259" spans="1:16">
      <c r="A259" s="138"/>
      <c r="B259" s="139"/>
      <c r="C259" s="138"/>
      <c r="D259" s="13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</row>
    <row r="260" spans="1:16">
      <c r="A260" s="138"/>
      <c r="B260" s="139"/>
      <c r="C260" s="138"/>
      <c r="D260" s="138"/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</row>
    <row r="261" spans="1:16">
      <c r="A261" s="138"/>
      <c r="B261" s="139"/>
      <c r="C261" s="138"/>
      <c r="D261" s="138"/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</row>
    <row r="262" spans="1:16">
      <c r="A262" s="138"/>
      <c r="B262" s="139"/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</row>
    <row r="263" spans="1:16">
      <c r="A263" s="138"/>
      <c r="B263" s="139"/>
      <c r="C263" s="138"/>
      <c r="D263" s="138"/>
      <c r="E263" s="138"/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</row>
    <row r="264" spans="1:16">
      <c r="A264" s="138"/>
      <c r="B264" s="139"/>
      <c r="C264" s="138"/>
      <c r="D264" s="138"/>
      <c r="E264" s="138"/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</row>
    <row r="265" spans="1:16">
      <c r="A265" s="138"/>
      <c r="B265" s="139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</row>
    <row r="266" spans="1:16">
      <c r="A266" s="138"/>
      <c r="B266" s="139"/>
      <c r="C266" s="138"/>
      <c r="D266" s="138"/>
      <c r="E266" s="138"/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</row>
    <row r="267" spans="1:16">
      <c r="A267" s="138"/>
      <c r="B267" s="139"/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</row>
    <row r="268" spans="1:16">
      <c r="A268" s="138"/>
      <c r="B268" s="139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</row>
    <row r="269" spans="1:16">
      <c r="A269" s="138"/>
      <c r="B269" s="139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</row>
    <row r="270" spans="1:16">
      <c r="A270" s="138"/>
      <c r="B270" s="139"/>
      <c r="C270" s="138"/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</row>
    <row r="271" spans="1:16">
      <c r="A271" s="138"/>
      <c r="B271" s="139"/>
      <c r="C271" s="138"/>
      <c r="D271" s="138"/>
      <c r="E271" s="138"/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</row>
    <row r="272" spans="1:16">
      <c r="A272" s="138"/>
      <c r="B272" s="139"/>
      <c r="C272" s="138"/>
      <c r="D272" s="138"/>
      <c r="E272" s="138"/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</row>
    <row r="273" spans="1:16">
      <c r="A273" s="138"/>
      <c r="B273" s="139"/>
      <c r="C273" s="138"/>
      <c r="D273" s="138"/>
      <c r="E273" s="138"/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</row>
    <row r="274" spans="1:16">
      <c r="A274" s="138"/>
      <c r="B274" s="139"/>
      <c r="C274" s="138"/>
      <c r="D274" s="138"/>
      <c r="E274" s="138"/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</row>
    <row r="275" spans="1:16">
      <c r="A275" s="138"/>
      <c r="B275" s="139"/>
      <c r="C275" s="138"/>
      <c r="D275" s="138"/>
      <c r="E275" s="138"/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</row>
    <row r="276" spans="1:16">
      <c r="A276" s="138"/>
      <c r="B276" s="139"/>
      <c r="C276" s="138"/>
      <c r="D276" s="138"/>
      <c r="E276" s="138"/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P276" s="138"/>
    </row>
    <row r="277" spans="1:16">
      <c r="A277" s="138"/>
      <c r="B277" s="139"/>
      <c r="C277" s="138"/>
      <c r="D277" s="138"/>
      <c r="E277" s="138"/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</row>
    <row r="278" spans="1:16">
      <c r="A278" s="138"/>
      <c r="B278" s="139"/>
      <c r="C278" s="138"/>
      <c r="D278" s="138"/>
      <c r="E278" s="138"/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</row>
    <row r="279" spans="1:16">
      <c r="A279" s="138"/>
      <c r="B279" s="139"/>
      <c r="C279" s="138"/>
      <c r="D279" s="138"/>
      <c r="E279" s="138"/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138"/>
    </row>
    <row r="280" spans="1:16">
      <c r="A280" s="138"/>
      <c r="B280" s="139"/>
      <c r="C280" s="138"/>
      <c r="D280" s="138"/>
      <c r="E280" s="138"/>
      <c r="F280" s="138"/>
      <c r="G280" s="138"/>
      <c r="H280" s="138"/>
      <c r="I280" s="138"/>
      <c r="J280" s="138"/>
      <c r="K280" s="138"/>
      <c r="L280" s="138"/>
      <c r="M280" s="138"/>
      <c r="N280" s="138"/>
      <c r="O280" s="138"/>
      <c r="P280" s="138"/>
    </row>
    <row r="281" spans="1:16">
      <c r="A281" s="138"/>
      <c r="B281" s="139"/>
      <c r="C281" s="138"/>
      <c r="D281" s="138"/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</row>
    <row r="282" spans="1:16">
      <c r="A282" s="138"/>
      <c r="B282" s="139"/>
      <c r="C282" s="138"/>
      <c r="D282" s="138"/>
      <c r="E282" s="138"/>
      <c r="F282" s="138"/>
      <c r="G282" s="138"/>
      <c r="H282" s="138"/>
      <c r="I282" s="138"/>
      <c r="J282" s="138"/>
      <c r="K282" s="138"/>
      <c r="L282" s="138"/>
      <c r="M282" s="138"/>
      <c r="N282" s="138"/>
      <c r="O282" s="138"/>
      <c r="P282" s="138"/>
    </row>
    <row r="283" spans="1:16">
      <c r="A283" s="138"/>
      <c r="B283" s="139"/>
      <c r="C283" s="138"/>
      <c r="D283" s="138"/>
      <c r="E283" s="138"/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</row>
    <row r="284" spans="1:16">
      <c r="A284" s="138"/>
      <c r="B284" s="139"/>
      <c r="C284" s="138"/>
      <c r="D284" s="138"/>
      <c r="E284" s="138"/>
      <c r="F284" s="138"/>
      <c r="G284" s="138"/>
      <c r="H284" s="138"/>
      <c r="I284" s="138"/>
      <c r="J284" s="138"/>
      <c r="K284" s="138"/>
      <c r="L284" s="138"/>
      <c r="M284" s="138"/>
      <c r="N284" s="138"/>
      <c r="O284" s="138"/>
      <c r="P284" s="138"/>
    </row>
    <row r="285" spans="1:16">
      <c r="A285" s="138"/>
      <c r="B285" s="139"/>
      <c r="C285" s="138"/>
      <c r="D285" s="138"/>
      <c r="E285" s="138"/>
      <c r="F285" s="138"/>
      <c r="G285" s="138"/>
      <c r="H285" s="138"/>
      <c r="I285" s="138"/>
      <c r="J285" s="138"/>
      <c r="K285" s="138"/>
      <c r="L285" s="138"/>
      <c r="M285" s="138"/>
      <c r="N285" s="138"/>
      <c r="O285" s="138"/>
      <c r="P285" s="138"/>
    </row>
    <row r="286" spans="1:16">
      <c r="A286" s="138"/>
      <c r="B286" s="139"/>
      <c r="C286" s="138"/>
      <c r="D286" s="138"/>
      <c r="E286" s="138"/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</row>
    <row r="287" spans="1:16">
      <c r="A287" s="138"/>
      <c r="B287" s="139"/>
      <c r="C287" s="138"/>
      <c r="D287" s="138"/>
      <c r="E287" s="138"/>
      <c r="F287" s="138"/>
      <c r="G287" s="138"/>
      <c r="H287" s="138"/>
      <c r="I287" s="138"/>
      <c r="J287" s="138"/>
      <c r="K287" s="138"/>
      <c r="L287" s="138"/>
      <c r="M287" s="138"/>
      <c r="N287" s="138"/>
      <c r="O287" s="138"/>
      <c r="P287" s="138"/>
    </row>
    <row r="288" spans="1:16">
      <c r="A288" s="138"/>
      <c r="B288" s="139"/>
      <c r="C288" s="138"/>
      <c r="D288" s="138"/>
      <c r="E288" s="138"/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8"/>
    </row>
    <row r="289" spans="1:16">
      <c r="A289" s="138"/>
      <c r="B289" s="139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  <c r="M289" s="138"/>
      <c r="N289" s="138"/>
      <c r="O289" s="138"/>
      <c r="P289" s="138"/>
    </row>
    <row r="290" spans="1:16">
      <c r="A290" s="138"/>
      <c r="B290" s="139"/>
      <c r="C290" s="138"/>
      <c r="D290" s="138"/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</row>
    <row r="291" spans="1:16">
      <c r="A291" s="138"/>
      <c r="B291" s="139"/>
      <c r="C291" s="138"/>
      <c r="D291" s="138"/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</row>
    <row r="292" spans="1:16">
      <c r="A292" s="138"/>
      <c r="B292" s="139"/>
      <c r="C292" s="138"/>
      <c r="D292" s="138"/>
      <c r="E292" s="138"/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</row>
    <row r="293" spans="1:16">
      <c r="A293" s="138"/>
      <c r="B293" s="139"/>
      <c r="C293" s="138"/>
      <c r="D293" s="138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</row>
    <row r="294" spans="1:16">
      <c r="A294" s="138"/>
      <c r="B294" s="139"/>
      <c r="C294" s="138"/>
      <c r="D294" s="138"/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38"/>
    </row>
    <row r="295" spans="1:16">
      <c r="A295" s="138"/>
      <c r="B295" s="139"/>
      <c r="C295" s="138"/>
      <c r="D295" s="138"/>
      <c r="E295" s="138"/>
      <c r="F295" s="138"/>
      <c r="G295" s="138"/>
      <c r="H295" s="138"/>
      <c r="I295" s="138"/>
      <c r="J295" s="138"/>
      <c r="K295" s="138"/>
      <c r="L295" s="138"/>
      <c r="M295" s="138"/>
      <c r="N295" s="138"/>
      <c r="O295" s="138"/>
      <c r="P295" s="138"/>
    </row>
    <row r="296" spans="1:16">
      <c r="A296" s="138"/>
      <c r="B296" s="139"/>
      <c r="C296" s="138"/>
      <c r="D296" s="138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</row>
    <row r="297" spans="1:16">
      <c r="A297" s="138"/>
      <c r="B297" s="139"/>
      <c r="C297" s="138"/>
      <c r="D297" s="138"/>
      <c r="E297" s="138"/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138"/>
    </row>
    <row r="298" spans="1:16">
      <c r="A298" s="138"/>
      <c r="B298" s="139"/>
      <c r="C298" s="138"/>
      <c r="D298" s="138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</row>
    <row r="299" spans="1:16">
      <c r="A299" s="138"/>
      <c r="B299" s="139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</row>
    <row r="300" spans="1:16">
      <c r="A300" s="138"/>
      <c r="B300" s="139"/>
      <c r="C300" s="138"/>
      <c r="D300" s="138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</row>
    <row r="301" spans="1:16">
      <c r="A301" s="138"/>
      <c r="B301" s="139"/>
      <c r="C301" s="138"/>
      <c r="D301" s="138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</row>
    <row r="302" spans="1:16">
      <c r="A302" s="138"/>
      <c r="B302" s="139"/>
      <c r="C302" s="138"/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</row>
    <row r="303" spans="1:16">
      <c r="A303" s="138"/>
      <c r="B303" s="139"/>
      <c r="C303" s="138"/>
      <c r="D303" s="138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</row>
    <row r="304" spans="1:16">
      <c r="A304" s="138"/>
      <c r="B304" s="139"/>
      <c r="C304" s="138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</row>
    <row r="305" spans="1:16">
      <c r="A305" s="138"/>
      <c r="B305" s="139"/>
      <c r="C305" s="138"/>
      <c r="D305" s="138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</row>
    <row r="306" spans="1:16">
      <c r="A306" s="138"/>
      <c r="B306" s="139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</row>
    <row r="307" spans="1:16">
      <c r="A307" s="138"/>
      <c r="B307" s="139"/>
      <c r="C307" s="138"/>
      <c r="D307" s="13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</row>
    <row r="308" spans="1:16">
      <c r="A308" s="138"/>
      <c r="B308" s="139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</row>
    <row r="309" spans="1:16">
      <c r="A309" s="138"/>
      <c r="B309" s="139"/>
      <c r="C309" s="138"/>
      <c r="D309" s="13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</row>
    <row r="310" spans="1:16">
      <c r="A310" s="138"/>
      <c r="B310" s="139"/>
      <c r="C310" s="138"/>
      <c r="D310" s="13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</row>
    <row r="311" spans="1:16">
      <c r="A311" s="138"/>
      <c r="B311" s="139"/>
      <c r="C311" s="138"/>
      <c r="D311" s="13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</row>
    <row r="312" spans="1:16">
      <c r="A312" s="138"/>
      <c r="B312" s="139"/>
      <c r="C312" s="138"/>
      <c r="D312" s="13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</row>
    <row r="313" spans="1:16">
      <c r="A313" s="138"/>
      <c r="B313" s="139"/>
      <c r="C313" s="138"/>
      <c r="D313" s="13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</row>
    <row r="314" spans="1:16">
      <c r="A314" s="138"/>
      <c r="B314" s="139"/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</row>
    <row r="315" spans="1:16">
      <c r="A315" s="138"/>
      <c r="B315" s="139"/>
      <c r="C315" s="138"/>
      <c r="D315" s="138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</row>
    <row r="316" spans="1:16">
      <c r="A316" s="138"/>
      <c r="B316" s="139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</row>
    <row r="317" spans="1:16">
      <c r="A317" s="138"/>
      <c r="B317" s="139"/>
      <c r="C317" s="138"/>
      <c r="D317" s="138"/>
      <c r="E317" s="138"/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</row>
    <row r="318" spans="1:16">
      <c r="A318" s="138"/>
      <c r="B318" s="139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</row>
    <row r="319" spans="1:16">
      <c r="A319" s="138"/>
      <c r="B319" s="139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</row>
    <row r="320" spans="1:16">
      <c r="A320" s="138"/>
      <c r="B320" s="139"/>
      <c r="C320" s="138"/>
      <c r="D320" s="138"/>
      <c r="E320" s="138"/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</row>
    <row r="321" spans="1:16">
      <c r="A321" s="138"/>
      <c r="B321" s="139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</row>
    <row r="322" spans="1:16">
      <c r="A322" s="138"/>
      <c r="B322" s="139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</row>
    <row r="323" spans="1:16">
      <c r="A323" s="138"/>
      <c r="B323" s="139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</row>
    <row r="324" spans="1:16">
      <c r="A324" s="138"/>
      <c r="B324" s="139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</row>
    <row r="325" spans="1:16">
      <c r="A325" s="138"/>
      <c r="B325" s="139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</row>
    <row r="326" spans="1:16">
      <c r="A326" s="138"/>
      <c r="B326" s="139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</row>
    <row r="327" spans="1:16">
      <c r="A327" s="138"/>
      <c r="B327" s="139"/>
      <c r="C327" s="138"/>
      <c r="D327" s="138"/>
      <c r="E327" s="138"/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</row>
    <row r="328" spans="1:16">
      <c r="A328" s="138"/>
      <c r="B328" s="139"/>
      <c r="C328" s="138"/>
      <c r="D328" s="138"/>
      <c r="E328" s="138"/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</row>
    <row r="329" spans="1:16">
      <c r="A329" s="138"/>
      <c r="B329" s="139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</row>
    <row r="330" spans="1:16">
      <c r="A330" s="138"/>
      <c r="B330" s="139"/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</row>
    <row r="331" spans="1:16">
      <c r="A331" s="138"/>
      <c r="B331" s="139"/>
      <c r="C331" s="138"/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</row>
    <row r="332" spans="1:16">
      <c r="A332" s="138"/>
      <c r="B332" s="139"/>
      <c r="C332" s="138"/>
      <c r="D332" s="138"/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</row>
    <row r="333" spans="1:16">
      <c r="A333" s="138"/>
      <c r="B333" s="139"/>
      <c r="C333" s="138"/>
      <c r="D333" s="138"/>
      <c r="E333" s="138"/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138"/>
    </row>
    <row r="334" spans="1:16">
      <c r="A334" s="138"/>
      <c r="B334" s="139"/>
      <c r="C334" s="138"/>
      <c r="D334" s="138"/>
      <c r="E334" s="138"/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138"/>
    </row>
    <row r="335" spans="1:16">
      <c r="A335" s="138"/>
      <c r="B335" s="139"/>
      <c r="C335" s="138"/>
      <c r="D335" s="138"/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  <c r="P335" s="138"/>
    </row>
    <row r="336" spans="1:16">
      <c r="A336" s="138"/>
      <c r="B336" s="139"/>
      <c r="C336" s="138"/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</row>
    <row r="337" spans="1:16">
      <c r="A337" s="138"/>
      <c r="B337" s="139"/>
      <c r="C337" s="138"/>
      <c r="D337" s="138"/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</row>
    <row r="338" spans="1:16">
      <c r="A338" s="138"/>
      <c r="B338" s="139"/>
      <c r="C338" s="138"/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</row>
    <row r="339" spans="1:16">
      <c r="A339" s="138"/>
      <c r="B339" s="139"/>
      <c r="C339" s="138"/>
      <c r="D339" s="138"/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</row>
    <row r="340" spans="1:16">
      <c r="A340" s="138"/>
      <c r="B340" s="139"/>
      <c r="C340" s="138"/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</row>
    <row r="341" spans="1:16">
      <c r="A341" s="138"/>
      <c r="B341" s="139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</row>
    <row r="342" spans="1:16">
      <c r="A342" s="138"/>
      <c r="B342" s="139"/>
      <c r="C342" s="138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</row>
    <row r="343" spans="1:16">
      <c r="A343" s="138"/>
      <c r="B343" s="139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</row>
    <row r="344" spans="1:16">
      <c r="A344" s="138"/>
      <c r="B344" s="139"/>
      <c r="C344" s="138"/>
      <c r="D344" s="138"/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</row>
    <row r="345" spans="1:16">
      <c r="A345" s="138"/>
      <c r="B345" s="139"/>
      <c r="C345" s="138"/>
      <c r="D345" s="138"/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</row>
    <row r="346" spans="1:16">
      <c r="A346" s="138"/>
      <c r="B346" s="139"/>
      <c r="C346" s="138"/>
      <c r="D346" s="138"/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</row>
    <row r="347" spans="1:16">
      <c r="A347" s="138"/>
      <c r="B347" s="139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</row>
    <row r="348" spans="1:16">
      <c r="A348" s="138"/>
      <c r="B348" s="139"/>
      <c r="C348" s="138"/>
      <c r="D348" s="138"/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</row>
    <row r="349" spans="1:16">
      <c r="A349" s="138"/>
      <c r="B349" s="139"/>
      <c r="C349" s="138"/>
      <c r="D349" s="138"/>
      <c r="E349" s="138"/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</row>
    <row r="350" spans="1:16">
      <c r="A350" s="138"/>
      <c r="B350" s="139"/>
      <c r="C350" s="138"/>
      <c r="D350" s="138"/>
      <c r="E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</row>
    <row r="351" spans="1:16">
      <c r="A351" s="138"/>
      <c r="B351" s="139"/>
      <c r="C351" s="138"/>
      <c r="D351" s="138"/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</row>
    <row r="352" spans="1:16">
      <c r="A352" s="138"/>
      <c r="B352" s="139"/>
      <c r="C352" s="138"/>
      <c r="D352" s="138"/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</row>
    <row r="353" spans="1:16">
      <c r="A353" s="138"/>
      <c r="B353" s="139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</row>
    <row r="354" spans="1:16">
      <c r="A354" s="138"/>
      <c r="B354" s="139"/>
      <c r="C354" s="138"/>
      <c r="D354" s="138"/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</row>
    <row r="355" spans="1:16">
      <c r="A355" s="138"/>
      <c r="B355" s="139"/>
      <c r="C355" s="138"/>
      <c r="D355" s="138"/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</row>
    <row r="356" spans="1:16">
      <c r="A356" s="138"/>
      <c r="B356" s="139"/>
      <c r="C356" s="138"/>
      <c r="D356" s="138"/>
      <c r="E356" s="138"/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</row>
    <row r="357" spans="1:16">
      <c r="A357" s="138"/>
      <c r="B357" s="139"/>
      <c r="C357" s="138"/>
      <c r="D357" s="138"/>
      <c r="E357" s="138"/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</row>
    <row r="358" spans="1:16">
      <c r="A358" s="138"/>
      <c r="B358" s="139"/>
      <c r="C358" s="138"/>
      <c r="D358" s="138"/>
      <c r="E358" s="138"/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</row>
    <row r="359" spans="1:16">
      <c r="A359" s="138"/>
      <c r="B359" s="139"/>
      <c r="C359" s="138"/>
      <c r="D359" s="138"/>
      <c r="E359" s="138"/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</row>
    <row r="360" spans="1:16">
      <c r="A360" s="138"/>
      <c r="B360" s="139"/>
      <c r="C360" s="138"/>
      <c r="D360" s="138"/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</row>
    <row r="361" spans="1:16">
      <c r="A361" s="138"/>
      <c r="B361" s="139"/>
      <c r="C361" s="138"/>
      <c r="D361" s="138"/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</row>
    <row r="362" spans="1:16">
      <c r="A362" s="138"/>
      <c r="B362" s="139"/>
      <c r="C362" s="138"/>
      <c r="D362" s="138"/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</row>
    <row r="363" spans="1:16">
      <c r="A363" s="138"/>
      <c r="B363" s="139"/>
      <c r="C363" s="138"/>
      <c r="D363" s="138"/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</row>
    <row r="364" spans="1:16">
      <c r="A364" s="138"/>
      <c r="B364" s="139"/>
      <c r="C364" s="138"/>
      <c r="D364" s="138"/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</row>
    <row r="365" spans="1:16">
      <c r="A365" s="138"/>
      <c r="B365" s="139"/>
      <c r="C365" s="138"/>
      <c r="D365" s="138"/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</row>
    <row r="366" spans="1:16">
      <c r="A366" s="138"/>
      <c r="B366" s="139"/>
      <c r="C366" s="138"/>
      <c r="D366" s="138"/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</row>
    <row r="367" spans="1:16">
      <c r="A367" s="138"/>
      <c r="B367" s="139"/>
      <c r="C367" s="138"/>
      <c r="D367" s="138"/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</row>
    <row r="368" spans="1:16">
      <c r="A368" s="138"/>
      <c r="B368" s="139"/>
      <c r="C368" s="138"/>
      <c r="D368" s="138"/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</row>
    <row r="369" spans="1:16">
      <c r="A369" s="138"/>
      <c r="B369" s="139"/>
      <c r="C369" s="138"/>
      <c r="D369" s="138"/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</row>
    <row r="370" spans="1:16">
      <c r="A370" s="138"/>
      <c r="B370" s="139"/>
      <c r="C370" s="138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</row>
    <row r="371" spans="1:16">
      <c r="A371" s="138"/>
      <c r="B371" s="139"/>
      <c r="C371" s="138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</row>
    <row r="372" spans="1:16">
      <c r="A372" s="138"/>
      <c r="B372" s="139"/>
      <c r="C372" s="138"/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</row>
    <row r="373" spans="1:16">
      <c r="A373" s="138"/>
      <c r="B373" s="139"/>
      <c r="C373" s="138"/>
      <c r="D373" s="138"/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</row>
    <row r="374" spans="1:16">
      <c r="A374" s="138"/>
      <c r="B374" s="139"/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</row>
    <row r="375" spans="1:16">
      <c r="A375" s="138"/>
      <c r="B375" s="139"/>
      <c r="C375" s="138"/>
      <c r="D375" s="138"/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</row>
    <row r="376" spans="1:16">
      <c r="A376" s="138"/>
      <c r="B376" s="139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</row>
    <row r="377" spans="1:16">
      <c r="A377" s="138"/>
      <c r="B377" s="139"/>
      <c r="C377" s="138"/>
      <c r="D377" s="138"/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</row>
    <row r="378" spans="1:16">
      <c r="A378" s="138"/>
      <c r="B378" s="139"/>
      <c r="C378" s="138"/>
      <c r="D378" s="138"/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</row>
    <row r="379" spans="1:16">
      <c r="A379" s="138"/>
      <c r="B379" s="139"/>
      <c r="C379" s="138"/>
      <c r="D379" s="138"/>
      <c r="E379" s="138"/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</row>
    <row r="380" spans="1:16">
      <c r="A380" s="138"/>
      <c r="B380" s="139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</row>
    <row r="381" spans="1:16">
      <c r="A381" s="138"/>
      <c r="B381" s="139"/>
      <c r="C381" s="138"/>
      <c r="D381" s="138"/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</row>
    <row r="382" spans="1:16">
      <c r="A382" s="138"/>
      <c r="B382" s="139"/>
      <c r="C382" s="138"/>
      <c r="D382" s="138"/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</row>
    <row r="383" spans="1:16">
      <c r="A383" s="138"/>
      <c r="B383" s="139"/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</row>
    <row r="384" spans="1:16">
      <c r="A384" s="138"/>
      <c r="B384" s="139"/>
      <c r="C384" s="138"/>
      <c r="D384" s="138"/>
      <c r="E384" s="138"/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</row>
    <row r="385" spans="1:16">
      <c r="A385" s="138"/>
      <c r="B385" s="139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</row>
    <row r="386" spans="1:16">
      <c r="A386" s="138"/>
      <c r="B386" s="139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</row>
    <row r="387" spans="1:16">
      <c r="A387" s="138"/>
      <c r="B387" s="139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</row>
    <row r="388" spans="1:16">
      <c r="A388" s="138"/>
      <c r="B388" s="139"/>
      <c r="C388" s="138"/>
      <c r="D388" s="138"/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</row>
    <row r="389" spans="1:16">
      <c r="A389" s="138"/>
      <c r="B389" s="139"/>
      <c r="C389" s="138"/>
      <c r="D389" s="138"/>
      <c r="E389" s="138"/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</row>
    <row r="390" spans="1:16">
      <c r="A390" s="138"/>
      <c r="B390" s="139"/>
      <c r="C390" s="138"/>
      <c r="D390" s="138"/>
      <c r="E390" s="138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</row>
    <row r="391" spans="1:16">
      <c r="A391" s="138"/>
      <c r="B391" s="139"/>
      <c r="C391" s="138"/>
      <c r="D391" s="138"/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</row>
    <row r="392" spans="1:16">
      <c r="A392" s="138"/>
      <c r="B392" s="139"/>
      <c r="C392" s="138"/>
      <c r="D392" s="138"/>
      <c r="E392" s="138"/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</row>
    <row r="393" spans="1:16">
      <c r="A393" s="138"/>
      <c r="B393" s="139"/>
      <c r="C393" s="138"/>
      <c r="D393" s="138"/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</row>
    <row r="394" spans="1:16">
      <c r="A394" s="138"/>
      <c r="B394" s="139"/>
      <c r="C394" s="138"/>
      <c r="D394" s="138"/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</row>
    <row r="395" spans="1:16">
      <c r="A395" s="138"/>
      <c r="B395" s="139"/>
      <c r="C395" s="138"/>
      <c r="D395" s="138"/>
      <c r="E395" s="138"/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</row>
    <row r="396" spans="1:16">
      <c r="A396" s="138"/>
      <c r="B396" s="139"/>
      <c r="C396" s="138"/>
      <c r="D396" s="138"/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</row>
    <row r="397" spans="1:16">
      <c r="A397" s="138"/>
      <c r="B397" s="139"/>
      <c r="C397" s="138"/>
      <c r="D397" s="138"/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</row>
    <row r="398" spans="1:16">
      <c r="A398" s="138"/>
      <c r="B398" s="139"/>
      <c r="C398" s="138"/>
      <c r="D398" s="138"/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</row>
    <row r="399" spans="1:16">
      <c r="A399" s="138"/>
      <c r="B399" s="139"/>
      <c r="C399" s="138"/>
      <c r="D399" s="138"/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</row>
    <row r="400" spans="1:16">
      <c r="A400" s="138"/>
      <c r="B400" s="139"/>
      <c r="C400" s="138"/>
      <c r="D400" s="138"/>
      <c r="E400" s="138"/>
      <c r="F400" s="138"/>
      <c r="G400" s="138"/>
      <c r="H400" s="138"/>
      <c r="I400" s="138"/>
      <c r="J400" s="138"/>
      <c r="K400" s="138"/>
      <c r="L400" s="138"/>
      <c r="M400" s="138"/>
      <c r="N400" s="138"/>
      <c r="O400" s="138"/>
      <c r="P400" s="138"/>
    </row>
    <row r="401" spans="1:16">
      <c r="A401" s="138"/>
      <c r="B401" s="139"/>
      <c r="C401" s="138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</row>
    <row r="402" spans="1:16">
      <c r="A402" s="138"/>
      <c r="B402" s="139"/>
      <c r="C402" s="138"/>
      <c r="D402" s="138"/>
      <c r="E402" s="138"/>
      <c r="F402" s="138"/>
      <c r="G402" s="138"/>
      <c r="H402" s="138"/>
      <c r="I402" s="138"/>
      <c r="J402" s="138"/>
      <c r="K402" s="138"/>
      <c r="L402" s="138"/>
      <c r="M402" s="138"/>
      <c r="N402" s="138"/>
      <c r="O402" s="138"/>
      <c r="P402" s="138"/>
    </row>
    <row r="403" spans="1:16">
      <c r="A403" s="138"/>
      <c r="B403" s="139"/>
      <c r="C403" s="138"/>
      <c r="D403" s="138"/>
      <c r="E403" s="138"/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138"/>
    </row>
    <row r="404" spans="1:16">
      <c r="A404" s="138"/>
      <c r="B404" s="139"/>
      <c r="C404" s="138"/>
      <c r="D404" s="138"/>
      <c r="E404" s="138"/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138"/>
    </row>
    <row r="405" spans="1:16">
      <c r="A405" s="138"/>
      <c r="B405" s="139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</row>
    <row r="406" spans="1:16">
      <c r="A406" s="138"/>
      <c r="B406" s="139"/>
      <c r="C406" s="138"/>
      <c r="D406" s="138"/>
      <c r="E406" s="138"/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138"/>
    </row>
    <row r="407" spans="1:16">
      <c r="A407" s="138"/>
      <c r="B407" s="139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</row>
    <row r="408" spans="1:16">
      <c r="A408" s="138"/>
      <c r="B408" s="139"/>
      <c r="C408" s="138"/>
      <c r="D408" s="138"/>
      <c r="E408" s="138"/>
      <c r="F408" s="138"/>
      <c r="G408" s="138"/>
      <c r="H408" s="138"/>
      <c r="I408" s="138"/>
      <c r="J408" s="138"/>
      <c r="K408" s="138"/>
      <c r="L408" s="138"/>
      <c r="M408" s="138"/>
      <c r="N408" s="138"/>
      <c r="O408" s="138"/>
      <c r="P408" s="138"/>
    </row>
    <row r="409" spans="1:16">
      <c r="A409" s="138"/>
      <c r="B409" s="139"/>
      <c r="C409" s="138"/>
      <c r="D409" s="138"/>
      <c r="E409" s="138"/>
      <c r="F409" s="138"/>
      <c r="G409" s="138"/>
      <c r="H409" s="138"/>
      <c r="I409" s="138"/>
      <c r="J409" s="138"/>
      <c r="K409" s="138"/>
      <c r="L409" s="138"/>
      <c r="M409" s="138"/>
      <c r="N409" s="138"/>
      <c r="O409" s="138"/>
      <c r="P409" s="138"/>
    </row>
    <row r="410" spans="1:16">
      <c r="A410" s="138"/>
      <c r="B410" s="139"/>
      <c r="C410" s="138"/>
      <c r="D410" s="138"/>
      <c r="E410" s="138"/>
      <c r="F410" s="138"/>
      <c r="G410" s="138"/>
      <c r="H410" s="138"/>
      <c r="I410" s="138"/>
      <c r="J410" s="138"/>
      <c r="K410" s="138"/>
      <c r="L410" s="138"/>
      <c r="M410" s="138"/>
      <c r="N410" s="138"/>
      <c r="O410" s="138"/>
      <c r="P410" s="138"/>
    </row>
    <row r="411" spans="1:16">
      <c r="A411" s="138"/>
      <c r="B411" s="139"/>
      <c r="C411" s="138"/>
      <c r="D411" s="138"/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</row>
    <row r="412" spans="1:16">
      <c r="A412" s="138"/>
      <c r="B412" s="139"/>
      <c r="C412" s="138"/>
      <c r="D412" s="138"/>
      <c r="E412" s="138"/>
      <c r="F412" s="138"/>
      <c r="G412" s="138"/>
      <c r="H412" s="138"/>
      <c r="I412" s="138"/>
      <c r="J412" s="138"/>
      <c r="K412" s="138"/>
      <c r="L412" s="138"/>
      <c r="M412" s="138"/>
      <c r="N412" s="138"/>
      <c r="O412" s="138"/>
      <c r="P412" s="138"/>
    </row>
    <row r="413" spans="1:16">
      <c r="A413" s="138"/>
      <c r="B413" s="139"/>
      <c r="C413" s="138"/>
      <c r="D413" s="138"/>
      <c r="E413" s="138"/>
      <c r="F413" s="138"/>
      <c r="G413" s="138"/>
      <c r="H413" s="138"/>
      <c r="I413" s="138"/>
      <c r="J413" s="138"/>
      <c r="K413" s="138"/>
      <c r="L413" s="138"/>
      <c r="M413" s="138"/>
      <c r="N413" s="138"/>
      <c r="O413" s="138"/>
      <c r="P413" s="138"/>
    </row>
    <row r="414" spans="1:16">
      <c r="A414" s="138"/>
      <c r="B414" s="139"/>
      <c r="C414" s="138"/>
      <c r="D414" s="138"/>
      <c r="E414" s="138"/>
      <c r="F414" s="138"/>
      <c r="G414" s="138"/>
      <c r="H414" s="138"/>
      <c r="I414" s="138"/>
      <c r="J414" s="138"/>
      <c r="K414" s="138"/>
      <c r="L414" s="138"/>
      <c r="M414" s="138"/>
      <c r="N414" s="138"/>
      <c r="O414" s="138"/>
      <c r="P414" s="138"/>
    </row>
    <row r="415" spans="1:16">
      <c r="A415" s="138"/>
      <c r="B415" s="139"/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</row>
    <row r="416" spans="1:16">
      <c r="A416" s="138"/>
      <c r="B416" s="139"/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</row>
    <row r="417" spans="1:16">
      <c r="A417" s="138"/>
      <c r="B417" s="139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  <c r="M417" s="138"/>
      <c r="N417" s="138"/>
      <c r="O417" s="138"/>
      <c r="P417" s="138"/>
    </row>
    <row r="418" spans="1:16">
      <c r="A418" s="138"/>
      <c r="B418" s="139"/>
      <c r="C418" s="138"/>
      <c r="D418" s="138"/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</row>
    <row r="419" spans="1:16">
      <c r="A419" s="138"/>
      <c r="B419" s="139"/>
      <c r="C419" s="138"/>
      <c r="D419" s="138"/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</row>
    <row r="420" spans="1:16">
      <c r="A420" s="138"/>
      <c r="B420" s="139"/>
      <c r="C420" s="138"/>
      <c r="D420" s="138"/>
      <c r="E420" s="138"/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138"/>
    </row>
    <row r="421" spans="1:16">
      <c r="A421" s="138"/>
      <c r="B421" s="139"/>
      <c r="C421" s="138"/>
      <c r="D421" s="138"/>
      <c r="E421" s="138"/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138"/>
    </row>
    <row r="422" spans="1:16">
      <c r="A422" s="138"/>
      <c r="B422" s="139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</row>
    <row r="423" spans="1:16">
      <c r="A423" s="138"/>
      <c r="B423" s="139"/>
      <c r="C423" s="138"/>
      <c r="D423" s="138"/>
      <c r="E423" s="138"/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</row>
    <row r="424" spans="1:16">
      <c r="A424" s="138"/>
      <c r="B424" s="139"/>
      <c r="C424" s="138"/>
      <c r="D424" s="138"/>
      <c r="E424" s="138"/>
      <c r="F424" s="138"/>
      <c r="G424" s="138"/>
      <c r="H424" s="138"/>
      <c r="I424" s="138"/>
      <c r="J424" s="138"/>
      <c r="K424" s="138"/>
      <c r="L424" s="138"/>
      <c r="M424" s="138"/>
      <c r="N424" s="138"/>
      <c r="O424" s="138"/>
      <c r="P424" s="138"/>
    </row>
    <row r="425" spans="1:16">
      <c r="A425" s="138"/>
      <c r="B425" s="139"/>
      <c r="C425" s="138"/>
      <c r="D425" s="138"/>
      <c r="E425" s="138"/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  <c r="P425" s="138"/>
    </row>
    <row r="426" spans="1:16">
      <c r="A426" s="138"/>
      <c r="B426" s="139"/>
      <c r="C426" s="138"/>
      <c r="D426" s="138"/>
      <c r="E426" s="138"/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138"/>
    </row>
    <row r="427" spans="1:16">
      <c r="A427" s="138"/>
      <c r="B427" s="139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</row>
    <row r="428" spans="1:16">
      <c r="A428" s="138"/>
      <c r="B428" s="139"/>
      <c r="C428" s="138"/>
      <c r="D428" s="138"/>
      <c r="E428" s="138"/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138"/>
    </row>
    <row r="429" spans="1:16">
      <c r="A429" s="138"/>
      <c r="B429" s="139"/>
      <c r="C429" s="138"/>
      <c r="D429" s="138"/>
      <c r="E429" s="138"/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</row>
    <row r="430" spans="1:16">
      <c r="A430" s="138"/>
      <c r="B430" s="139"/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</row>
    <row r="431" spans="1:16">
      <c r="A431" s="138"/>
      <c r="B431" s="139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</row>
    <row r="432" spans="1:16">
      <c r="A432" s="138"/>
      <c r="B432" s="139"/>
      <c r="C432" s="138"/>
      <c r="D432" s="138"/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</row>
    <row r="433" spans="1:16">
      <c r="A433" s="138"/>
      <c r="B433" s="139"/>
      <c r="C433" s="138"/>
      <c r="D433" s="138"/>
      <c r="E433" s="138"/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  <c r="P433" s="138"/>
    </row>
    <row r="434" spans="1:16">
      <c r="A434" s="138"/>
      <c r="B434" s="139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</row>
    <row r="435" spans="1:16">
      <c r="A435" s="138"/>
      <c r="B435" s="139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</row>
    <row r="436" spans="1:16">
      <c r="A436" s="138"/>
      <c r="B436" s="139"/>
      <c r="C436" s="138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</row>
    <row r="437" spans="1:16">
      <c r="A437" s="138"/>
      <c r="B437" s="139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</row>
    <row r="438" spans="1:16">
      <c r="A438" s="138"/>
      <c r="B438" s="139"/>
      <c r="C438" s="138"/>
      <c r="D438" s="138"/>
      <c r="E438" s="138"/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  <c r="P438" s="138"/>
    </row>
    <row r="439" spans="1:16">
      <c r="A439" s="138"/>
      <c r="B439" s="139"/>
      <c r="C439" s="138"/>
      <c r="D439" s="13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</row>
    <row r="440" spans="1:16">
      <c r="A440" s="138"/>
      <c r="B440" s="139"/>
      <c r="C440" s="138"/>
      <c r="D440" s="138"/>
      <c r="E440" s="138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138"/>
    </row>
    <row r="441" spans="1:16">
      <c r="A441" s="138"/>
      <c r="B441" s="139"/>
      <c r="C441" s="138"/>
      <c r="D441" s="138"/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</row>
    <row r="442" spans="1:16">
      <c r="A442" s="138"/>
      <c r="B442" s="139"/>
      <c r="C442" s="138"/>
      <c r="D442" s="138"/>
      <c r="E442" s="138"/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</row>
    <row r="443" spans="1:16">
      <c r="A443" s="138"/>
      <c r="B443" s="139"/>
      <c r="C443" s="138"/>
      <c r="D443" s="138"/>
      <c r="E443" s="138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</row>
    <row r="444" spans="1:16">
      <c r="A444" s="138"/>
      <c r="B444" s="139"/>
      <c r="C444" s="138"/>
      <c r="D444" s="138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</row>
    <row r="445" spans="1:16">
      <c r="A445" s="138"/>
      <c r="B445" s="139"/>
      <c r="C445" s="138"/>
      <c r="D445" s="138"/>
      <c r="E445" s="138"/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</row>
    <row r="446" spans="1:16">
      <c r="A446" s="138"/>
      <c r="B446" s="139"/>
      <c r="C446" s="138"/>
      <c r="D446" s="138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</row>
    <row r="447" spans="1:16">
      <c r="A447" s="138"/>
      <c r="B447" s="139"/>
      <c r="C447" s="138"/>
      <c r="D447" s="138"/>
      <c r="E447" s="138"/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</row>
    <row r="448" spans="1:16">
      <c r="A448" s="138"/>
      <c r="B448" s="139"/>
      <c r="C448" s="138"/>
      <c r="D448" s="138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</row>
    <row r="449" spans="1:16">
      <c r="A449" s="138"/>
      <c r="B449" s="139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</row>
    <row r="450" spans="1:16">
      <c r="A450" s="138"/>
      <c r="B450" s="139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</row>
    <row r="451" spans="1:16">
      <c r="A451" s="138"/>
      <c r="B451" s="139"/>
      <c r="C451" s="138"/>
      <c r="D451" s="138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</row>
    <row r="452" spans="1:16">
      <c r="A452" s="138"/>
      <c r="B452" s="139"/>
      <c r="C452" s="138"/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</row>
    <row r="453" spans="1:16">
      <c r="A453" s="138"/>
      <c r="B453" s="139"/>
      <c r="C453" s="138"/>
      <c r="D453" s="138"/>
      <c r="E453" s="138"/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  <c r="P453" s="138"/>
    </row>
    <row r="454" spans="1:16">
      <c r="A454" s="138"/>
      <c r="B454" s="139"/>
      <c r="C454" s="138"/>
      <c r="D454" s="138"/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</row>
    <row r="455" spans="1:16">
      <c r="A455" s="138"/>
      <c r="B455" s="139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</row>
    <row r="456" spans="1:16">
      <c r="A456" s="138"/>
      <c r="B456" s="139"/>
      <c r="C456" s="138"/>
      <c r="D456" s="138"/>
      <c r="E456" s="138"/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138"/>
    </row>
    <row r="457" spans="1:16">
      <c r="A457" s="138"/>
      <c r="B457" s="139"/>
      <c r="C457" s="138"/>
      <c r="D457" s="138"/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</row>
    <row r="458" spans="1:16">
      <c r="A458" s="138"/>
      <c r="B458" s="139"/>
      <c r="C458" s="138"/>
      <c r="D458" s="138"/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138"/>
    </row>
    <row r="459" spans="1:16">
      <c r="A459" s="138"/>
      <c r="B459" s="139"/>
      <c r="C459" s="138"/>
      <c r="D459" s="138"/>
      <c r="E459" s="138"/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138"/>
    </row>
    <row r="460" spans="1:16">
      <c r="A460" s="138"/>
      <c r="B460" s="139"/>
      <c r="C460" s="138"/>
      <c r="D460" s="138"/>
      <c r="E460" s="138"/>
      <c r="F460" s="138"/>
      <c r="G460" s="138"/>
      <c r="H460" s="138"/>
      <c r="I460" s="138"/>
      <c r="J460" s="138"/>
      <c r="K460" s="138"/>
      <c r="L460" s="138"/>
      <c r="M460" s="138"/>
      <c r="N460" s="138"/>
      <c r="O460" s="138"/>
      <c r="P460" s="138"/>
    </row>
    <row r="461" spans="1:16">
      <c r="A461" s="138"/>
      <c r="B461" s="139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</row>
    <row r="462" spans="1:16">
      <c r="A462" s="138"/>
      <c r="B462" s="139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</row>
    <row r="463" spans="1:16">
      <c r="A463" s="138"/>
      <c r="B463" s="139"/>
      <c r="C463" s="138"/>
      <c r="D463" s="138"/>
      <c r="E463" s="138"/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</row>
    <row r="464" spans="1:16">
      <c r="A464" s="138"/>
      <c r="B464" s="139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</row>
    <row r="465" spans="1:16">
      <c r="A465" s="138"/>
      <c r="B465" s="139"/>
      <c r="C465" s="138"/>
      <c r="D465" s="138"/>
      <c r="E465" s="138"/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</row>
    <row r="466" spans="1:16">
      <c r="A466" s="138"/>
      <c r="B466" s="139"/>
      <c r="C466" s="138"/>
      <c r="D466" s="138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</row>
    <row r="467" spans="1:16">
      <c r="A467" s="138"/>
      <c r="B467" s="139"/>
      <c r="C467" s="138"/>
      <c r="D467" s="138"/>
      <c r="E467" s="138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</row>
    <row r="468" spans="1:16">
      <c r="A468" s="138"/>
      <c r="B468" s="139"/>
      <c r="C468" s="138"/>
      <c r="D468" s="138"/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</row>
    <row r="469" spans="1:16">
      <c r="A469" s="138"/>
      <c r="B469" s="139"/>
      <c r="C469" s="138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</row>
    <row r="470" spans="1:16">
      <c r="A470" s="138"/>
      <c r="B470" s="139"/>
      <c r="C470" s="138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</row>
    <row r="471" spans="1:16">
      <c r="A471" s="138"/>
      <c r="B471" s="139"/>
      <c r="C471" s="138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</row>
    <row r="472" spans="1:16">
      <c r="A472" s="138"/>
      <c r="B472" s="139"/>
      <c r="C472" s="138"/>
      <c r="D472" s="138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</row>
    <row r="473" spans="1:16">
      <c r="A473" s="138"/>
      <c r="B473" s="139"/>
      <c r="C473" s="138"/>
      <c r="D473" s="138"/>
      <c r="E473" s="138"/>
      <c r="F473" s="138"/>
      <c r="G473" s="138"/>
      <c r="H473" s="138"/>
      <c r="I473" s="138"/>
      <c r="J473" s="138"/>
      <c r="K473" s="138"/>
      <c r="L473" s="138"/>
      <c r="M473" s="138"/>
      <c r="N473" s="138"/>
      <c r="O473" s="138"/>
      <c r="P473" s="138"/>
    </row>
    <row r="474" spans="1:16">
      <c r="A474" s="138"/>
      <c r="B474" s="139"/>
      <c r="C474" s="138"/>
      <c r="D474" s="138"/>
      <c r="E474" s="138"/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  <c r="P474" s="138"/>
    </row>
    <row r="475" spans="1:16">
      <c r="A475" s="138"/>
      <c r="B475" s="139"/>
      <c r="C475" s="138"/>
      <c r="D475" s="138"/>
      <c r="E475" s="138"/>
      <c r="F475" s="138"/>
      <c r="G475" s="138"/>
      <c r="H475" s="138"/>
      <c r="I475" s="138"/>
      <c r="J475" s="138"/>
      <c r="K475" s="138"/>
      <c r="L475" s="138"/>
      <c r="M475" s="138"/>
      <c r="N475" s="138"/>
      <c r="O475" s="138"/>
      <c r="P475" s="138"/>
    </row>
    <row r="476" spans="1:16">
      <c r="A476" s="138"/>
      <c r="B476" s="139"/>
      <c r="C476" s="138"/>
      <c r="D476" s="138"/>
      <c r="E476" s="138"/>
      <c r="F476" s="138"/>
      <c r="G476" s="138"/>
      <c r="H476" s="138"/>
      <c r="I476" s="138"/>
      <c r="J476" s="138"/>
      <c r="K476" s="138"/>
      <c r="L476" s="138"/>
      <c r="M476" s="138"/>
      <c r="N476" s="138"/>
      <c r="O476" s="138"/>
      <c r="P476" s="138"/>
    </row>
    <row r="477" spans="1:16">
      <c r="A477" s="138"/>
      <c r="B477" s="139"/>
      <c r="C477" s="138"/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  <c r="P477" s="138"/>
    </row>
    <row r="478" spans="1:16">
      <c r="A478" s="138"/>
      <c r="B478" s="139"/>
      <c r="C478" s="138"/>
      <c r="D478" s="138"/>
      <c r="E478" s="138"/>
      <c r="F478" s="138"/>
      <c r="G478" s="138"/>
      <c r="H478" s="138"/>
      <c r="I478" s="138"/>
      <c r="J478" s="138"/>
      <c r="K478" s="138"/>
      <c r="L478" s="138"/>
      <c r="M478" s="138"/>
      <c r="N478" s="138"/>
      <c r="O478" s="138"/>
      <c r="P478" s="138"/>
    </row>
    <row r="479" spans="1:16">
      <c r="A479" s="138"/>
      <c r="B479" s="139"/>
      <c r="C479" s="138"/>
      <c r="D479" s="138"/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</row>
    <row r="480" spans="1:16">
      <c r="A480" s="138"/>
      <c r="B480" s="139"/>
      <c r="C480" s="138"/>
      <c r="D480" s="138"/>
      <c r="E480" s="138"/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  <c r="P480" s="138"/>
    </row>
    <row r="481" spans="1:16">
      <c r="A481" s="138"/>
      <c r="B481" s="139"/>
      <c r="C481" s="138"/>
      <c r="D481" s="138"/>
      <c r="E481" s="138"/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</row>
    <row r="482" spans="1:16">
      <c r="A482" s="138"/>
      <c r="B482" s="139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  <c r="P482" s="138"/>
    </row>
    <row r="483" spans="1:16">
      <c r="A483" s="138"/>
      <c r="B483" s="139"/>
      <c r="C483" s="138"/>
      <c r="D483" s="138"/>
      <c r="E483" s="138"/>
      <c r="F483" s="138"/>
      <c r="G483" s="138"/>
      <c r="H483" s="138"/>
      <c r="I483" s="138"/>
      <c r="J483" s="138"/>
      <c r="K483" s="138"/>
      <c r="L483" s="138"/>
      <c r="M483" s="138"/>
      <c r="N483" s="138"/>
      <c r="O483" s="138"/>
      <c r="P483" s="138"/>
    </row>
    <row r="484" spans="1:16">
      <c r="A484" s="138"/>
      <c r="B484" s="139"/>
      <c r="C484" s="138"/>
      <c r="D484" s="138"/>
      <c r="E484" s="138"/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</row>
    <row r="485" spans="1:16">
      <c r="A485" s="138"/>
      <c r="B485" s="139"/>
      <c r="C485" s="138"/>
      <c r="D485" s="138"/>
      <c r="E485" s="138"/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138"/>
    </row>
    <row r="486" spans="1:16">
      <c r="A486" s="138"/>
      <c r="B486" s="139"/>
      <c r="C486" s="138"/>
      <c r="D486" s="138"/>
      <c r="E486" s="138"/>
      <c r="F486" s="138"/>
      <c r="G486" s="138"/>
      <c r="H486" s="138"/>
      <c r="I486" s="138"/>
      <c r="J486" s="138"/>
      <c r="K486" s="138"/>
      <c r="L486" s="138"/>
      <c r="M486" s="138"/>
      <c r="N486" s="138"/>
      <c r="O486" s="138"/>
      <c r="P486" s="138"/>
    </row>
    <row r="487" spans="1:16">
      <c r="A487" s="138"/>
      <c r="B487" s="139"/>
      <c r="C487" s="138"/>
      <c r="D487" s="138"/>
      <c r="E487" s="138"/>
      <c r="F487" s="138"/>
      <c r="G487" s="138"/>
      <c r="H487" s="138"/>
      <c r="I487" s="138"/>
      <c r="J487" s="138"/>
      <c r="K487" s="138"/>
      <c r="L487" s="138"/>
      <c r="M487" s="138"/>
      <c r="N487" s="138"/>
      <c r="O487" s="138"/>
      <c r="P487" s="138"/>
    </row>
    <row r="488" spans="1:16">
      <c r="A488" s="138"/>
      <c r="B488" s="139"/>
      <c r="C488" s="138"/>
      <c r="D488" s="138"/>
      <c r="E488" s="138"/>
      <c r="F488" s="138"/>
      <c r="G488" s="138"/>
      <c r="H488" s="138"/>
      <c r="I488" s="138"/>
      <c r="J488" s="138"/>
      <c r="K488" s="138"/>
      <c r="L488" s="138"/>
      <c r="M488" s="138"/>
      <c r="N488" s="138"/>
      <c r="O488" s="138"/>
      <c r="P488" s="138"/>
    </row>
    <row r="489" spans="1:16">
      <c r="A489" s="138"/>
      <c r="B489" s="139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  <c r="P489" s="138"/>
    </row>
    <row r="490" spans="1:16">
      <c r="A490" s="138"/>
      <c r="B490" s="139"/>
      <c r="C490" s="138"/>
      <c r="D490" s="138"/>
      <c r="E490" s="138"/>
      <c r="F490" s="138"/>
      <c r="G490" s="138"/>
      <c r="H490" s="138"/>
      <c r="I490" s="138"/>
      <c r="J490" s="138"/>
      <c r="K490" s="138"/>
      <c r="L490" s="138"/>
      <c r="M490" s="138"/>
      <c r="N490" s="138"/>
      <c r="O490" s="138"/>
      <c r="P490" s="138"/>
    </row>
    <row r="491" spans="1:16">
      <c r="A491" s="138"/>
      <c r="B491" s="139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  <c r="P491" s="138"/>
    </row>
    <row r="492" spans="1:16">
      <c r="A492" s="138"/>
      <c r="B492" s="139"/>
      <c r="C492" s="138"/>
      <c r="D492" s="138"/>
      <c r="E492" s="138"/>
      <c r="F492" s="138"/>
      <c r="G492" s="138"/>
      <c r="H492" s="138"/>
      <c r="I492" s="138"/>
      <c r="J492" s="138"/>
      <c r="K492" s="138"/>
      <c r="L492" s="138"/>
      <c r="M492" s="138"/>
      <c r="N492" s="138"/>
      <c r="O492" s="138"/>
      <c r="P492" s="138"/>
    </row>
    <row r="493" spans="1:16">
      <c r="A493" s="138"/>
      <c r="B493" s="139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</row>
    <row r="494" spans="1:16">
      <c r="A494" s="138"/>
      <c r="B494" s="139"/>
      <c r="C494" s="138"/>
      <c r="D494" s="138"/>
      <c r="E494" s="138"/>
      <c r="F494" s="138"/>
      <c r="G494" s="138"/>
      <c r="H494" s="138"/>
      <c r="I494" s="138"/>
      <c r="J494" s="138"/>
      <c r="K494" s="138"/>
      <c r="L494" s="138"/>
      <c r="M494" s="138"/>
      <c r="N494" s="138"/>
      <c r="O494" s="138"/>
      <c r="P494" s="138"/>
    </row>
    <row r="495" spans="1:16">
      <c r="A495" s="138"/>
      <c r="B495" s="139"/>
      <c r="C495" s="138"/>
      <c r="D495" s="138"/>
      <c r="E495" s="138"/>
      <c r="F495" s="138"/>
      <c r="G495" s="138"/>
      <c r="H495" s="138"/>
      <c r="I495" s="138"/>
      <c r="J495" s="138"/>
      <c r="K495" s="138"/>
      <c r="L495" s="138"/>
      <c r="M495" s="138"/>
      <c r="N495" s="138"/>
      <c r="O495" s="138"/>
      <c r="P495" s="138"/>
    </row>
    <row r="496" spans="1:16">
      <c r="A496" s="138"/>
      <c r="B496" s="139"/>
      <c r="C496" s="138"/>
      <c r="D496" s="138"/>
      <c r="E496" s="138"/>
      <c r="F496" s="138"/>
      <c r="G496" s="138"/>
      <c r="H496" s="138"/>
      <c r="I496" s="138"/>
      <c r="J496" s="138"/>
      <c r="K496" s="138"/>
      <c r="L496" s="138"/>
      <c r="M496" s="138"/>
      <c r="N496" s="138"/>
      <c r="O496" s="138"/>
      <c r="P496" s="138"/>
    </row>
    <row r="497" spans="1:16">
      <c r="A497" s="138"/>
      <c r="B497" s="139"/>
      <c r="C497" s="138"/>
      <c r="D497" s="138"/>
      <c r="E497" s="138"/>
      <c r="F497" s="138"/>
      <c r="G497" s="138"/>
      <c r="H497" s="138"/>
      <c r="I497" s="138"/>
      <c r="J497" s="138"/>
      <c r="K497" s="138"/>
      <c r="L497" s="138"/>
      <c r="M497" s="138"/>
      <c r="N497" s="138"/>
      <c r="O497" s="138"/>
      <c r="P497" s="138"/>
    </row>
    <row r="498" spans="1:16">
      <c r="A498" s="138"/>
      <c r="B498" s="139"/>
      <c r="C498" s="138"/>
      <c r="D498" s="138"/>
      <c r="E498" s="138"/>
      <c r="F498" s="138"/>
      <c r="G498" s="138"/>
      <c r="H498" s="138"/>
      <c r="I498" s="138"/>
      <c r="J498" s="138"/>
      <c r="K498" s="138"/>
      <c r="L498" s="138"/>
      <c r="M498" s="138"/>
      <c r="N498" s="138"/>
      <c r="O498" s="138"/>
      <c r="P498" s="138"/>
    </row>
    <row r="499" spans="1:16">
      <c r="A499" s="138"/>
      <c r="B499" s="139"/>
      <c r="C499" s="138"/>
      <c r="D499" s="138"/>
      <c r="E499" s="138"/>
      <c r="F499" s="138"/>
      <c r="G499" s="138"/>
      <c r="H499" s="138"/>
      <c r="I499" s="138"/>
      <c r="J499" s="138"/>
      <c r="K499" s="138"/>
      <c r="L499" s="138"/>
      <c r="M499" s="138"/>
      <c r="N499" s="138"/>
      <c r="O499" s="138"/>
      <c r="P499" s="138"/>
    </row>
    <row r="500" spans="1:16">
      <c r="A500" s="138"/>
      <c r="B500" s="139"/>
      <c r="C500" s="138"/>
      <c r="D500" s="138"/>
      <c r="E500" s="138"/>
      <c r="F500" s="138"/>
      <c r="G500" s="138"/>
      <c r="H500" s="138"/>
      <c r="I500" s="138"/>
      <c r="J500" s="138"/>
      <c r="K500" s="138"/>
      <c r="L500" s="138"/>
      <c r="M500" s="138"/>
      <c r="N500" s="138"/>
      <c r="O500" s="138"/>
      <c r="P500" s="138"/>
    </row>
    <row r="501" spans="1:16">
      <c r="A501" s="138"/>
      <c r="B501" s="139"/>
      <c r="C501" s="138"/>
      <c r="D501" s="138"/>
      <c r="E501" s="138"/>
      <c r="F501" s="138"/>
      <c r="G501" s="138"/>
      <c r="H501" s="138"/>
      <c r="I501" s="138"/>
      <c r="J501" s="138"/>
      <c r="K501" s="138"/>
      <c r="L501" s="138"/>
      <c r="M501" s="138"/>
      <c r="N501" s="138"/>
      <c r="O501" s="138"/>
      <c r="P501" s="138"/>
    </row>
    <row r="502" spans="1:16">
      <c r="A502" s="138"/>
      <c r="B502" s="139"/>
      <c r="C502" s="138"/>
      <c r="D502" s="138"/>
      <c r="E502" s="138"/>
      <c r="F502" s="138"/>
      <c r="G502" s="138"/>
      <c r="H502" s="138"/>
      <c r="I502" s="138"/>
      <c r="J502" s="138"/>
      <c r="K502" s="138"/>
      <c r="L502" s="138"/>
      <c r="M502" s="138"/>
      <c r="N502" s="138"/>
      <c r="O502" s="138"/>
      <c r="P502" s="138"/>
    </row>
    <row r="503" spans="1:16">
      <c r="A503" s="138"/>
      <c r="B503" s="139"/>
      <c r="C503" s="138"/>
      <c r="D503" s="138"/>
      <c r="E503" s="138"/>
      <c r="F503" s="138"/>
      <c r="G503" s="138"/>
      <c r="H503" s="138"/>
      <c r="I503" s="138"/>
      <c r="J503" s="138"/>
      <c r="K503" s="138"/>
      <c r="L503" s="138"/>
      <c r="M503" s="138"/>
      <c r="N503" s="138"/>
      <c r="O503" s="138"/>
      <c r="P503" s="138"/>
    </row>
    <row r="504" spans="1:16">
      <c r="A504" s="138"/>
      <c r="B504" s="139"/>
      <c r="C504" s="138"/>
      <c r="D504" s="138"/>
      <c r="E504" s="138"/>
      <c r="F504" s="138"/>
      <c r="G504" s="138"/>
      <c r="H504" s="138"/>
      <c r="I504" s="138"/>
      <c r="J504" s="138"/>
      <c r="K504" s="138"/>
      <c r="L504" s="138"/>
      <c r="M504" s="138"/>
      <c r="N504" s="138"/>
      <c r="O504" s="138"/>
      <c r="P504" s="138"/>
    </row>
    <row r="505" spans="1:16">
      <c r="A505" s="138"/>
      <c r="B505" s="139"/>
      <c r="C505" s="138"/>
      <c r="D505" s="138"/>
      <c r="E505" s="138"/>
      <c r="F505" s="138"/>
      <c r="G505" s="138"/>
      <c r="H505" s="138"/>
      <c r="I505" s="138"/>
      <c r="J505" s="138"/>
      <c r="K505" s="138"/>
      <c r="L505" s="138"/>
      <c r="M505" s="138"/>
      <c r="N505" s="138"/>
      <c r="O505" s="138"/>
      <c r="P505" s="138"/>
    </row>
    <row r="506" spans="1:16">
      <c r="A506" s="138"/>
      <c r="B506" s="139"/>
      <c r="C506" s="138"/>
      <c r="D506" s="138"/>
      <c r="E506" s="138"/>
      <c r="F506" s="138"/>
      <c r="G506" s="138"/>
      <c r="H506" s="138"/>
      <c r="I506" s="138"/>
      <c r="J506" s="138"/>
      <c r="K506" s="138"/>
      <c r="L506" s="138"/>
      <c r="M506" s="138"/>
      <c r="N506" s="138"/>
      <c r="O506" s="138"/>
      <c r="P506" s="138"/>
    </row>
    <row r="507" spans="1:16">
      <c r="A507" s="138"/>
      <c r="B507" s="139"/>
      <c r="C507" s="138"/>
      <c r="D507" s="138"/>
      <c r="E507" s="138"/>
      <c r="F507" s="138"/>
      <c r="G507" s="138"/>
      <c r="H507" s="138"/>
      <c r="I507" s="138"/>
      <c r="J507" s="138"/>
      <c r="K507" s="138"/>
      <c r="L507" s="138"/>
      <c r="M507" s="138"/>
      <c r="N507" s="138"/>
      <c r="O507" s="138"/>
      <c r="P507" s="138"/>
    </row>
    <row r="508" spans="1:16">
      <c r="A508" s="138"/>
      <c r="B508" s="139"/>
      <c r="C508" s="138"/>
      <c r="D508" s="138"/>
      <c r="E508" s="138"/>
      <c r="F508" s="138"/>
      <c r="G508" s="138"/>
      <c r="H508" s="138"/>
      <c r="I508" s="138"/>
      <c r="J508" s="138"/>
      <c r="K508" s="138"/>
      <c r="L508" s="138"/>
      <c r="M508" s="138"/>
      <c r="N508" s="138"/>
      <c r="O508" s="138"/>
      <c r="P508" s="138"/>
    </row>
    <row r="509" spans="1:16">
      <c r="A509" s="138"/>
      <c r="B509" s="139"/>
      <c r="C509" s="138"/>
      <c r="D509" s="138"/>
      <c r="E509" s="138"/>
      <c r="F509" s="138"/>
      <c r="G509" s="138"/>
      <c r="H509" s="138"/>
      <c r="I509" s="138"/>
      <c r="J509" s="138"/>
      <c r="K509" s="138"/>
      <c r="L509" s="138"/>
      <c r="M509" s="138"/>
      <c r="N509" s="138"/>
      <c r="O509" s="138"/>
      <c r="P509" s="138"/>
    </row>
    <row r="510" spans="1:16">
      <c r="A510" s="138"/>
      <c r="B510" s="139"/>
      <c r="C510" s="138"/>
      <c r="D510" s="138"/>
      <c r="E510" s="138"/>
      <c r="F510" s="138"/>
      <c r="G510" s="138"/>
      <c r="H510" s="138"/>
      <c r="I510" s="138"/>
      <c r="J510" s="138"/>
      <c r="K510" s="138"/>
      <c r="L510" s="138"/>
      <c r="M510" s="138"/>
      <c r="N510" s="138"/>
      <c r="O510" s="138"/>
      <c r="P510" s="138"/>
    </row>
    <row r="511" spans="1:16">
      <c r="A511" s="138"/>
      <c r="B511" s="139"/>
      <c r="C511" s="138"/>
      <c r="D511" s="138"/>
      <c r="E511" s="138"/>
      <c r="F511" s="138"/>
      <c r="G511" s="138"/>
      <c r="H511" s="138"/>
      <c r="I511" s="138"/>
      <c r="J511" s="138"/>
      <c r="K511" s="138"/>
      <c r="L511" s="138"/>
      <c r="M511" s="138"/>
      <c r="N511" s="138"/>
      <c r="O511" s="138"/>
      <c r="P511" s="138"/>
    </row>
    <row r="512" spans="1:16">
      <c r="A512" s="138"/>
      <c r="B512" s="139"/>
      <c r="C512" s="138"/>
      <c r="D512" s="138"/>
      <c r="E512" s="138"/>
      <c r="F512" s="138"/>
      <c r="G512" s="138"/>
      <c r="H512" s="138"/>
      <c r="I512" s="138"/>
      <c r="J512" s="138"/>
      <c r="K512" s="138"/>
      <c r="L512" s="138"/>
      <c r="M512" s="138"/>
      <c r="N512" s="138"/>
      <c r="O512" s="138"/>
      <c r="P512" s="138"/>
    </row>
    <row r="513" spans="1:16">
      <c r="A513" s="138"/>
      <c r="B513" s="139"/>
      <c r="C513" s="138"/>
      <c r="D513" s="138"/>
      <c r="E513" s="138"/>
      <c r="F513" s="138"/>
      <c r="G513" s="138"/>
      <c r="H513" s="138"/>
      <c r="I513" s="138"/>
      <c r="J513" s="138"/>
      <c r="K513" s="138"/>
      <c r="L513" s="138"/>
      <c r="M513" s="138"/>
      <c r="N513" s="138"/>
      <c r="O513" s="138"/>
      <c r="P513" s="138"/>
    </row>
    <row r="514" spans="1:16">
      <c r="A514" s="138"/>
      <c r="B514" s="139"/>
      <c r="C514" s="138"/>
      <c r="D514" s="138"/>
      <c r="E514" s="138"/>
      <c r="F514" s="138"/>
      <c r="G514" s="138"/>
      <c r="H514" s="138"/>
      <c r="I514" s="138"/>
      <c r="J514" s="138"/>
      <c r="K514" s="138"/>
      <c r="L514" s="138"/>
      <c r="M514" s="138"/>
      <c r="N514" s="138"/>
      <c r="O514" s="138"/>
      <c r="P514" s="138"/>
    </row>
    <row r="515" spans="1:16">
      <c r="A515" s="138"/>
      <c r="B515" s="139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138"/>
      <c r="P515" s="138"/>
    </row>
    <row r="516" spans="1:16">
      <c r="A516" s="138"/>
      <c r="B516" s="139"/>
      <c r="C516" s="138"/>
      <c r="D516" s="138"/>
      <c r="E516" s="138"/>
      <c r="F516" s="138"/>
      <c r="G516" s="138"/>
      <c r="H516" s="138"/>
      <c r="I516" s="138"/>
      <c r="J516" s="138"/>
      <c r="K516" s="138"/>
      <c r="L516" s="138"/>
      <c r="M516" s="138"/>
      <c r="N516" s="138"/>
      <c r="O516" s="138"/>
      <c r="P516" s="138"/>
    </row>
    <row r="517" spans="1:16">
      <c r="A517" s="138"/>
      <c r="B517" s="139"/>
      <c r="C517" s="138"/>
      <c r="D517" s="138"/>
      <c r="E517" s="138"/>
      <c r="F517" s="138"/>
      <c r="G517" s="138"/>
      <c r="H517" s="138"/>
      <c r="I517" s="138"/>
      <c r="J517" s="138"/>
      <c r="K517" s="138"/>
      <c r="L517" s="138"/>
      <c r="M517" s="138"/>
      <c r="N517" s="138"/>
      <c r="O517" s="138"/>
      <c r="P517" s="138"/>
    </row>
    <row r="518" spans="1:16">
      <c r="A518" s="138"/>
      <c r="B518" s="139"/>
      <c r="C518" s="138"/>
      <c r="D518" s="138"/>
      <c r="E518" s="138"/>
      <c r="F518" s="138"/>
      <c r="G518" s="138"/>
      <c r="H518" s="138"/>
      <c r="I518" s="138"/>
      <c r="J518" s="138"/>
      <c r="K518" s="138"/>
      <c r="L518" s="138"/>
      <c r="M518" s="138"/>
      <c r="N518" s="138"/>
      <c r="O518" s="138"/>
      <c r="P518" s="138"/>
    </row>
    <row r="519" spans="1:16">
      <c r="A519" s="138"/>
      <c r="B519" s="139"/>
      <c r="C519" s="138"/>
      <c r="D519" s="138"/>
      <c r="E519" s="138"/>
      <c r="F519" s="138"/>
      <c r="G519" s="138"/>
      <c r="H519" s="138"/>
      <c r="I519" s="138"/>
      <c r="J519" s="138"/>
      <c r="K519" s="138"/>
      <c r="L519" s="138"/>
      <c r="M519" s="138"/>
      <c r="N519" s="138"/>
      <c r="O519" s="138"/>
      <c r="P519" s="138"/>
    </row>
    <row r="520" spans="1:16">
      <c r="A520" s="138"/>
      <c r="B520" s="139"/>
      <c r="C520" s="138"/>
      <c r="D520" s="138"/>
      <c r="E520" s="138"/>
      <c r="F520" s="138"/>
      <c r="G520" s="138"/>
      <c r="H520" s="138"/>
      <c r="I520" s="138"/>
      <c r="J520" s="138"/>
      <c r="K520" s="138"/>
      <c r="L520" s="138"/>
      <c r="M520" s="138"/>
      <c r="N520" s="138"/>
      <c r="O520" s="138"/>
      <c r="P520" s="138"/>
    </row>
    <row r="521" spans="1:16">
      <c r="A521" s="138"/>
      <c r="B521" s="139"/>
      <c r="C521" s="138"/>
      <c r="D521" s="138"/>
      <c r="E521" s="138"/>
      <c r="F521" s="138"/>
      <c r="G521" s="138"/>
      <c r="H521" s="138"/>
      <c r="I521" s="138"/>
      <c r="J521" s="138"/>
      <c r="K521" s="138"/>
      <c r="L521" s="138"/>
      <c r="M521" s="138"/>
      <c r="N521" s="138"/>
      <c r="O521" s="138"/>
      <c r="P521" s="138"/>
    </row>
    <row r="522" spans="1:16">
      <c r="A522" s="138"/>
      <c r="B522" s="139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  <c r="M522" s="138"/>
      <c r="N522" s="138"/>
      <c r="O522" s="138"/>
      <c r="P522" s="138"/>
    </row>
    <row r="523" spans="1:16">
      <c r="A523" s="138"/>
      <c r="B523" s="139"/>
      <c r="C523" s="138"/>
      <c r="D523" s="138"/>
      <c r="E523" s="138"/>
      <c r="F523" s="138"/>
      <c r="G523" s="138"/>
      <c r="H523" s="138"/>
      <c r="I523" s="138"/>
      <c r="J523" s="138"/>
      <c r="K523" s="138"/>
      <c r="L523" s="138"/>
      <c r="M523" s="138"/>
      <c r="N523" s="138"/>
      <c r="O523" s="138"/>
      <c r="P523" s="138"/>
    </row>
    <row r="524" spans="1:16">
      <c r="A524" s="138"/>
      <c r="B524" s="139"/>
      <c r="C524" s="138"/>
      <c r="D524" s="138"/>
      <c r="E524" s="138"/>
      <c r="F524" s="138"/>
      <c r="G524" s="138"/>
      <c r="H524" s="138"/>
      <c r="I524" s="138"/>
      <c r="J524" s="138"/>
      <c r="K524" s="138"/>
      <c r="L524" s="138"/>
      <c r="M524" s="138"/>
      <c r="N524" s="138"/>
      <c r="O524" s="138"/>
      <c r="P524" s="138"/>
    </row>
    <row r="525" spans="1:16">
      <c r="A525" s="138"/>
      <c r="B525" s="139"/>
      <c r="C525" s="138"/>
      <c r="D525" s="138"/>
      <c r="E525" s="138"/>
      <c r="F525" s="138"/>
      <c r="G525" s="138"/>
      <c r="H525" s="138"/>
      <c r="I525" s="138"/>
      <c r="J525" s="138"/>
      <c r="K525" s="138"/>
      <c r="L525" s="138"/>
      <c r="M525" s="138"/>
      <c r="N525" s="138"/>
      <c r="O525" s="138"/>
      <c r="P525" s="138"/>
    </row>
    <row r="526" spans="1:16">
      <c r="A526" s="138"/>
      <c r="B526" s="139"/>
      <c r="C526" s="138"/>
      <c r="D526" s="138"/>
      <c r="E526" s="138"/>
      <c r="F526" s="138"/>
      <c r="G526" s="138"/>
      <c r="H526" s="138"/>
      <c r="I526" s="138"/>
      <c r="J526" s="138"/>
      <c r="K526" s="138"/>
      <c r="L526" s="138"/>
      <c r="M526" s="138"/>
      <c r="N526" s="138"/>
      <c r="O526" s="138"/>
      <c r="P526" s="138"/>
    </row>
    <row r="527" spans="1:16">
      <c r="A527" s="138"/>
      <c r="B527" s="139"/>
      <c r="C527" s="138"/>
      <c r="D527" s="138"/>
      <c r="E527" s="138"/>
      <c r="F527" s="138"/>
      <c r="G527" s="138"/>
      <c r="H527" s="138"/>
      <c r="I527" s="138"/>
      <c r="J527" s="138"/>
      <c r="K527" s="138"/>
      <c r="L527" s="138"/>
      <c r="M527" s="138"/>
      <c r="N527" s="138"/>
      <c r="O527" s="138"/>
      <c r="P527" s="138"/>
    </row>
    <row r="528" spans="1:16">
      <c r="A528" s="138"/>
      <c r="B528" s="139"/>
      <c r="C528" s="138"/>
      <c r="D528" s="138"/>
      <c r="E528" s="138"/>
      <c r="F528" s="138"/>
      <c r="G528" s="138"/>
      <c r="H528" s="138"/>
      <c r="I528" s="138"/>
      <c r="J528" s="138"/>
      <c r="K528" s="138"/>
      <c r="L528" s="138"/>
      <c r="M528" s="138"/>
      <c r="N528" s="138"/>
      <c r="O528" s="138"/>
      <c r="P528" s="138"/>
    </row>
    <row r="529" spans="1:16">
      <c r="A529" s="138"/>
      <c r="B529" s="139"/>
      <c r="C529" s="138"/>
      <c r="D529" s="138"/>
      <c r="E529" s="138"/>
      <c r="F529" s="138"/>
      <c r="G529" s="138"/>
      <c r="H529" s="138"/>
      <c r="I529" s="138"/>
      <c r="J529" s="138"/>
      <c r="K529" s="138"/>
      <c r="L529" s="138"/>
      <c r="M529" s="138"/>
      <c r="N529" s="138"/>
      <c r="O529" s="138"/>
      <c r="P529" s="138"/>
    </row>
    <row r="530" spans="1:16">
      <c r="A530" s="138"/>
      <c r="B530" s="139"/>
      <c r="C530" s="138"/>
      <c r="D530" s="138"/>
      <c r="E530" s="138"/>
      <c r="F530" s="138"/>
      <c r="G530" s="138"/>
      <c r="H530" s="138"/>
      <c r="I530" s="138"/>
      <c r="J530" s="138"/>
      <c r="K530" s="138"/>
      <c r="L530" s="138"/>
      <c r="M530" s="138"/>
      <c r="N530" s="138"/>
      <c r="O530" s="138"/>
      <c r="P530" s="138"/>
    </row>
    <row r="531" spans="1:16">
      <c r="A531" s="138"/>
      <c r="B531" s="139"/>
      <c r="C531" s="138"/>
      <c r="D531" s="138"/>
      <c r="E531" s="138"/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  <c r="P531" s="138"/>
    </row>
    <row r="532" spans="1:16">
      <c r="A532" s="138"/>
      <c r="B532" s="139"/>
      <c r="C532" s="138"/>
      <c r="D532" s="138"/>
      <c r="E532" s="138"/>
      <c r="F532" s="138"/>
      <c r="G532" s="138"/>
      <c r="H532" s="138"/>
      <c r="I532" s="138"/>
      <c r="J532" s="138"/>
      <c r="K532" s="138"/>
      <c r="L532" s="138"/>
      <c r="M532" s="138"/>
      <c r="N532" s="138"/>
      <c r="O532" s="138"/>
      <c r="P532" s="138"/>
    </row>
    <row r="533" spans="1:16">
      <c r="A533" s="138"/>
      <c r="B533" s="139"/>
      <c r="C533" s="138"/>
      <c r="D533" s="138"/>
      <c r="E533" s="138"/>
      <c r="F533" s="138"/>
      <c r="G533" s="138"/>
      <c r="H533" s="138"/>
      <c r="I533" s="138"/>
      <c r="J533" s="138"/>
      <c r="K533" s="138"/>
      <c r="L533" s="138"/>
      <c r="M533" s="138"/>
      <c r="N533" s="138"/>
      <c r="O533" s="138"/>
      <c r="P533" s="138"/>
    </row>
    <row r="534" spans="1:16">
      <c r="A534" s="138"/>
      <c r="B534" s="139"/>
      <c r="C534" s="138"/>
      <c r="D534" s="138"/>
      <c r="E534" s="138"/>
      <c r="F534" s="138"/>
      <c r="G534" s="138"/>
      <c r="H534" s="138"/>
      <c r="I534" s="138"/>
      <c r="J534" s="138"/>
      <c r="K534" s="138"/>
      <c r="L534" s="138"/>
      <c r="M534" s="138"/>
      <c r="N534" s="138"/>
      <c r="O534" s="138"/>
      <c r="P534" s="138"/>
    </row>
    <row r="535" spans="1:16">
      <c r="A535" s="138"/>
      <c r="B535" s="139"/>
      <c r="C535" s="138"/>
      <c r="D535" s="138"/>
      <c r="E535" s="138"/>
      <c r="F535" s="138"/>
      <c r="G535" s="138"/>
      <c r="H535" s="138"/>
      <c r="I535" s="138"/>
      <c r="J535" s="138"/>
      <c r="K535" s="138"/>
      <c r="L535" s="138"/>
      <c r="M535" s="138"/>
      <c r="N535" s="138"/>
      <c r="O535" s="138"/>
      <c r="P535" s="138"/>
    </row>
    <row r="536" spans="1:16">
      <c r="A536" s="138"/>
      <c r="B536" s="139"/>
      <c r="C536" s="138"/>
      <c r="D536" s="138"/>
      <c r="E536" s="138"/>
      <c r="F536" s="138"/>
      <c r="G536" s="138"/>
      <c r="H536" s="138"/>
      <c r="I536" s="138"/>
      <c r="J536" s="138"/>
      <c r="K536" s="138"/>
      <c r="L536" s="138"/>
      <c r="M536" s="138"/>
      <c r="N536" s="138"/>
      <c r="O536" s="138"/>
      <c r="P536" s="138"/>
    </row>
    <row r="537" spans="1:16">
      <c r="A537" s="138"/>
      <c r="B537" s="139"/>
      <c r="C537" s="138"/>
      <c r="D537" s="138"/>
      <c r="E537" s="138"/>
      <c r="F537" s="138"/>
      <c r="G537" s="138"/>
      <c r="H537" s="138"/>
      <c r="I537" s="138"/>
      <c r="J537" s="138"/>
      <c r="K537" s="138"/>
      <c r="L537" s="138"/>
      <c r="M537" s="138"/>
      <c r="N537" s="138"/>
      <c r="O537" s="138"/>
      <c r="P537" s="138"/>
    </row>
    <row r="538" spans="1:16">
      <c r="A538" s="138"/>
      <c r="B538" s="139"/>
      <c r="C538" s="138"/>
      <c r="D538" s="138"/>
      <c r="E538" s="138"/>
      <c r="F538" s="138"/>
      <c r="G538" s="138"/>
      <c r="H538" s="138"/>
      <c r="I538" s="138"/>
      <c r="J538" s="138"/>
      <c r="K538" s="138"/>
      <c r="L538" s="138"/>
      <c r="M538" s="138"/>
      <c r="N538" s="138"/>
      <c r="O538" s="138"/>
      <c r="P538" s="138"/>
    </row>
    <row r="539" spans="1:16">
      <c r="A539" s="138"/>
      <c r="B539" s="139"/>
      <c r="C539" s="138"/>
      <c r="D539" s="138"/>
      <c r="E539" s="138"/>
      <c r="F539" s="138"/>
      <c r="G539" s="138"/>
      <c r="H539" s="138"/>
      <c r="I539" s="138"/>
      <c r="J539" s="138"/>
      <c r="K539" s="138"/>
      <c r="L539" s="138"/>
      <c r="M539" s="138"/>
      <c r="N539" s="138"/>
      <c r="O539" s="138"/>
      <c r="P539" s="138"/>
    </row>
    <row r="540" spans="1:16">
      <c r="A540" s="138"/>
      <c r="B540" s="139"/>
      <c r="C540" s="138"/>
      <c r="D540" s="138"/>
      <c r="E540" s="138"/>
      <c r="F540" s="138"/>
      <c r="G540" s="138"/>
      <c r="H540" s="138"/>
      <c r="I540" s="138"/>
      <c r="J540" s="138"/>
      <c r="K540" s="138"/>
      <c r="L540" s="138"/>
      <c r="M540" s="138"/>
      <c r="N540" s="138"/>
      <c r="O540" s="138"/>
      <c r="P540" s="138"/>
    </row>
    <row r="541" spans="1:16">
      <c r="A541" s="138"/>
      <c r="B541" s="139"/>
      <c r="C541" s="138"/>
      <c r="D541" s="138"/>
      <c r="E541" s="138"/>
      <c r="F541" s="138"/>
      <c r="G541" s="138"/>
      <c r="H541" s="138"/>
      <c r="I541" s="138"/>
      <c r="J541" s="138"/>
      <c r="K541" s="138"/>
      <c r="L541" s="138"/>
      <c r="M541" s="138"/>
      <c r="N541" s="138"/>
      <c r="O541" s="138"/>
      <c r="P541" s="138"/>
    </row>
    <row r="542" spans="1:16">
      <c r="A542" s="138"/>
      <c r="B542" s="139"/>
      <c r="C542" s="138"/>
      <c r="D542" s="138"/>
      <c r="E542" s="138"/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  <c r="P542" s="138"/>
    </row>
    <row r="543" spans="1:16">
      <c r="A543" s="138"/>
      <c r="B543" s="139"/>
      <c r="C543" s="138"/>
      <c r="D543" s="138"/>
      <c r="E543" s="138"/>
      <c r="F543" s="138"/>
      <c r="G543" s="138"/>
      <c r="H543" s="138"/>
      <c r="I543" s="138"/>
      <c r="J543" s="138"/>
      <c r="K543" s="138"/>
      <c r="L543" s="138"/>
      <c r="M543" s="138"/>
      <c r="N543" s="138"/>
      <c r="O543" s="138"/>
      <c r="P543" s="138"/>
    </row>
    <row r="544" spans="1:16">
      <c r="A544" s="138"/>
      <c r="B544" s="139"/>
      <c r="C544" s="138"/>
      <c r="D544" s="138"/>
      <c r="E544" s="138"/>
      <c r="F544" s="138"/>
      <c r="G544" s="138"/>
      <c r="H544" s="138"/>
      <c r="I544" s="138"/>
      <c r="J544" s="138"/>
      <c r="K544" s="138"/>
      <c r="L544" s="138"/>
      <c r="M544" s="138"/>
      <c r="N544" s="138"/>
      <c r="O544" s="138"/>
      <c r="P544" s="138"/>
    </row>
    <row r="545" spans="1:16">
      <c r="A545" s="138"/>
      <c r="B545" s="139"/>
      <c r="C545" s="138"/>
      <c r="D545" s="138"/>
      <c r="E545" s="138"/>
      <c r="F545" s="138"/>
      <c r="G545" s="138"/>
      <c r="H545" s="138"/>
      <c r="I545" s="138"/>
      <c r="J545" s="138"/>
      <c r="K545" s="138"/>
      <c r="L545" s="138"/>
      <c r="M545" s="138"/>
      <c r="N545" s="138"/>
      <c r="O545" s="138"/>
      <c r="P545" s="138"/>
    </row>
    <row r="546" spans="1:16">
      <c r="A546" s="138"/>
      <c r="B546" s="139"/>
      <c r="C546" s="138"/>
      <c r="D546" s="138"/>
      <c r="E546" s="138"/>
      <c r="F546" s="138"/>
      <c r="G546" s="138"/>
      <c r="H546" s="138"/>
      <c r="I546" s="138"/>
      <c r="J546" s="138"/>
      <c r="K546" s="138"/>
      <c r="L546" s="138"/>
      <c r="M546" s="138"/>
      <c r="N546" s="138"/>
      <c r="O546" s="138"/>
      <c r="P546" s="138"/>
    </row>
    <row r="547" spans="1:16">
      <c r="A547" s="138"/>
      <c r="B547" s="139"/>
      <c r="C547" s="138"/>
      <c r="D547" s="138"/>
      <c r="E547" s="138"/>
      <c r="F547" s="138"/>
      <c r="G547" s="138"/>
      <c r="H547" s="138"/>
      <c r="I547" s="138"/>
      <c r="J547" s="138"/>
      <c r="K547" s="138"/>
      <c r="L547" s="138"/>
      <c r="M547" s="138"/>
      <c r="N547" s="138"/>
      <c r="O547" s="138"/>
      <c r="P547" s="138"/>
    </row>
    <row r="548" spans="1:16">
      <c r="A548" s="138"/>
      <c r="B548" s="139"/>
      <c r="C548" s="138"/>
      <c r="D548" s="138"/>
      <c r="E548" s="138"/>
      <c r="F548" s="138"/>
      <c r="G548" s="138"/>
      <c r="H548" s="138"/>
      <c r="I548" s="138"/>
      <c r="J548" s="138"/>
      <c r="K548" s="138"/>
      <c r="L548" s="138"/>
      <c r="M548" s="138"/>
      <c r="N548" s="138"/>
      <c r="O548" s="138"/>
      <c r="P548" s="138"/>
    </row>
    <row r="549" spans="1:16">
      <c r="A549" s="138"/>
      <c r="B549" s="139"/>
      <c r="C549" s="138"/>
      <c r="D549" s="138"/>
      <c r="E549" s="138"/>
      <c r="F549" s="138"/>
      <c r="G549" s="138"/>
      <c r="H549" s="138"/>
      <c r="I549" s="138"/>
      <c r="J549" s="138"/>
      <c r="K549" s="138"/>
      <c r="L549" s="138"/>
      <c r="M549" s="138"/>
      <c r="N549" s="138"/>
      <c r="O549" s="138"/>
      <c r="P549" s="138"/>
    </row>
    <row r="550" spans="1:16">
      <c r="A550" s="138"/>
      <c r="B550" s="139"/>
      <c r="C550" s="138"/>
      <c r="D550" s="138"/>
      <c r="E550" s="138"/>
      <c r="F550" s="138"/>
      <c r="G550" s="138"/>
      <c r="H550" s="138"/>
      <c r="I550" s="138"/>
      <c r="J550" s="138"/>
      <c r="K550" s="138"/>
      <c r="L550" s="138"/>
      <c r="M550" s="138"/>
      <c r="N550" s="138"/>
      <c r="O550" s="138"/>
      <c r="P550" s="138"/>
    </row>
    <row r="551" spans="1:16">
      <c r="A551" s="138"/>
      <c r="B551" s="139"/>
      <c r="C551" s="138"/>
      <c r="D551" s="138"/>
      <c r="E551" s="138"/>
      <c r="F551" s="138"/>
      <c r="G551" s="138"/>
      <c r="H551" s="138"/>
      <c r="I551" s="138"/>
      <c r="J551" s="138"/>
      <c r="K551" s="138"/>
      <c r="L551" s="138"/>
      <c r="M551" s="138"/>
      <c r="N551" s="138"/>
      <c r="O551" s="138"/>
      <c r="P551" s="138"/>
    </row>
    <row r="552" spans="1:16">
      <c r="A552" s="138"/>
      <c r="B552" s="139"/>
      <c r="C552" s="138"/>
      <c r="D552" s="138"/>
      <c r="E552" s="138"/>
      <c r="F552" s="138"/>
      <c r="G552" s="138"/>
      <c r="H552" s="138"/>
      <c r="I552" s="138"/>
      <c r="J552" s="138"/>
      <c r="K552" s="138"/>
      <c r="L552" s="138"/>
      <c r="M552" s="138"/>
      <c r="N552" s="138"/>
      <c r="O552" s="138"/>
      <c r="P552" s="138"/>
    </row>
    <row r="553" spans="1:16">
      <c r="A553" s="138"/>
      <c r="B553" s="139"/>
      <c r="C553" s="138"/>
      <c r="D553" s="138"/>
      <c r="E553" s="138"/>
      <c r="F553" s="138"/>
      <c r="G553" s="138"/>
      <c r="H553" s="138"/>
      <c r="I553" s="138"/>
      <c r="J553" s="138"/>
      <c r="K553" s="138"/>
      <c r="L553" s="138"/>
      <c r="M553" s="138"/>
      <c r="N553" s="138"/>
      <c r="O553" s="138"/>
      <c r="P553" s="138"/>
    </row>
    <row r="554" spans="1:16">
      <c r="A554" s="138"/>
      <c r="B554" s="139"/>
      <c r="C554" s="138"/>
      <c r="D554" s="138"/>
      <c r="E554" s="138"/>
      <c r="F554" s="138"/>
      <c r="G554" s="138"/>
      <c r="H554" s="138"/>
      <c r="I554" s="138"/>
      <c r="J554" s="138"/>
      <c r="K554" s="138"/>
      <c r="L554" s="138"/>
      <c r="M554" s="138"/>
      <c r="N554" s="138"/>
      <c r="O554" s="138"/>
      <c r="P554" s="138"/>
    </row>
    <row r="555" spans="1:16">
      <c r="A555" s="138"/>
      <c r="B555" s="139"/>
      <c r="C555" s="138"/>
      <c r="D555" s="138"/>
      <c r="E555" s="138"/>
      <c r="F555" s="138"/>
      <c r="G555" s="138"/>
      <c r="H555" s="138"/>
      <c r="I555" s="138"/>
      <c r="J555" s="138"/>
      <c r="K555" s="138"/>
      <c r="L555" s="138"/>
      <c r="M555" s="138"/>
      <c r="N555" s="138"/>
      <c r="O555" s="138"/>
      <c r="P555" s="138"/>
    </row>
    <row r="556" spans="1:16">
      <c r="A556" s="138"/>
      <c r="B556" s="139"/>
      <c r="C556" s="138"/>
      <c r="D556" s="138"/>
      <c r="E556" s="138"/>
      <c r="F556" s="138"/>
      <c r="G556" s="138"/>
      <c r="H556" s="138"/>
      <c r="I556" s="138"/>
      <c r="J556" s="138"/>
      <c r="K556" s="138"/>
      <c r="L556" s="138"/>
      <c r="M556" s="138"/>
      <c r="N556" s="138"/>
      <c r="O556" s="138"/>
      <c r="P556" s="138"/>
    </row>
    <row r="557" spans="1:16">
      <c r="A557" s="138"/>
      <c r="B557" s="139"/>
      <c r="C557" s="138"/>
      <c r="D557" s="138"/>
      <c r="E557" s="138"/>
      <c r="F557" s="138"/>
      <c r="G557" s="138"/>
      <c r="H557" s="138"/>
      <c r="I557" s="138"/>
      <c r="J557" s="138"/>
      <c r="K557" s="138"/>
      <c r="L557" s="138"/>
      <c r="M557" s="138"/>
      <c r="N557" s="138"/>
      <c r="O557" s="138"/>
      <c r="P557" s="138"/>
    </row>
    <row r="558" spans="1:16">
      <c r="A558" s="138"/>
      <c r="B558" s="139"/>
      <c r="C558" s="138"/>
      <c r="D558" s="138"/>
      <c r="E558" s="138"/>
      <c r="F558" s="138"/>
      <c r="G558" s="138"/>
      <c r="H558" s="138"/>
      <c r="I558" s="138"/>
      <c r="J558" s="138"/>
      <c r="K558" s="138"/>
      <c r="L558" s="138"/>
      <c r="M558" s="138"/>
      <c r="N558" s="138"/>
      <c r="O558" s="138"/>
      <c r="P558" s="138"/>
    </row>
    <row r="559" spans="1:16">
      <c r="A559" s="138"/>
      <c r="B559" s="139"/>
      <c r="C559" s="138"/>
      <c r="D559" s="138"/>
      <c r="E559" s="138"/>
      <c r="F559" s="138"/>
      <c r="G559" s="138"/>
      <c r="H559" s="138"/>
      <c r="I559" s="138"/>
      <c r="J559" s="138"/>
      <c r="K559" s="138"/>
      <c r="L559" s="138"/>
      <c r="M559" s="138"/>
      <c r="N559" s="138"/>
      <c r="O559" s="138"/>
      <c r="P559" s="138"/>
    </row>
    <row r="560" spans="1:16">
      <c r="A560" s="138"/>
      <c r="B560" s="139"/>
      <c r="C560" s="138"/>
      <c r="D560" s="138"/>
      <c r="E560" s="138"/>
      <c r="F560" s="138"/>
      <c r="G560" s="138"/>
      <c r="H560" s="138"/>
      <c r="I560" s="138"/>
      <c r="J560" s="138"/>
      <c r="K560" s="138"/>
      <c r="L560" s="138"/>
      <c r="M560" s="138"/>
      <c r="N560" s="138"/>
      <c r="O560" s="138"/>
      <c r="P560" s="138"/>
    </row>
    <row r="561" spans="1:16">
      <c r="A561" s="138"/>
      <c r="B561" s="139"/>
      <c r="C561" s="138"/>
      <c r="D561" s="138"/>
      <c r="E561" s="138"/>
      <c r="F561" s="138"/>
      <c r="G561" s="138"/>
      <c r="H561" s="138"/>
      <c r="I561" s="138"/>
      <c r="J561" s="138"/>
      <c r="K561" s="138"/>
      <c r="L561" s="138"/>
      <c r="M561" s="138"/>
      <c r="N561" s="138"/>
      <c r="O561" s="138"/>
      <c r="P561" s="138"/>
    </row>
    <row r="562" spans="1:16">
      <c r="A562" s="138"/>
      <c r="B562" s="139"/>
      <c r="C562" s="138"/>
      <c r="D562" s="138"/>
      <c r="E562" s="138"/>
      <c r="F562" s="138"/>
      <c r="G562" s="138"/>
      <c r="H562" s="138"/>
      <c r="I562" s="138"/>
      <c r="J562" s="138"/>
      <c r="K562" s="138"/>
      <c r="L562" s="138"/>
      <c r="M562" s="138"/>
      <c r="N562" s="138"/>
      <c r="O562" s="138"/>
      <c r="P562" s="138"/>
    </row>
    <row r="563" spans="1:16">
      <c r="A563" s="138"/>
      <c r="B563" s="139"/>
      <c r="C563" s="138"/>
      <c r="D563" s="138"/>
      <c r="E563" s="138"/>
      <c r="F563" s="138"/>
      <c r="G563" s="138"/>
      <c r="H563" s="138"/>
      <c r="I563" s="138"/>
      <c r="J563" s="138"/>
      <c r="K563" s="138"/>
      <c r="L563" s="138"/>
      <c r="M563" s="138"/>
      <c r="N563" s="138"/>
      <c r="O563" s="138"/>
      <c r="P563" s="138"/>
    </row>
    <row r="564" spans="1:16">
      <c r="A564" s="138"/>
      <c r="B564" s="139"/>
      <c r="C564" s="138"/>
      <c r="D564" s="138"/>
      <c r="E564" s="138"/>
      <c r="F564" s="138"/>
      <c r="G564" s="138"/>
      <c r="H564" s="138"/>
      <c r="I564" s="138"/>
      <c r="J564" s="138"/>
      <c r="K564" s="138"/>
      <c r="L564" s="138"/>
      <c r="M564" s="138"/>
      <c r="N564" s="138"/>
      <c r="O564" s="138"/>
      <c r="P564" s="138"/>
    </row>
    <row r="565" spans="1:16">
      <c r="A565" s="138"/>
      <c r="B565" s="139"/>
      <c r="C565" s="138"/>
      <c r="D565" s="138"/>
      <c r="E565" s="138"/>
      <c r="F565" s="138"/>
      <c r="G565" s="138"/>
      <c r="H565" s="138"/>
      <c r="I565" s="138"/>
      <c r="J565" s="138"/>
      <c r="K565" s="138"/>
      <c r="L565" s="138"/>
      <c r="M565" s="138"/>
      <c r="N565" s="138"/>
      <c r="O565" s="138"/>
      <c r="P565" s="138"/>
    </row>
    <row r="566" spans="1:16">
      <c r="A566" s="138"/>
      <c r="B566" s="139"/>
      <c r="C566" s="138"/>
      <c r="D566" s="138"/>
      <c r="E566" s="138"/>
      <c r="F566" s="138"/>
      <c r="G566" s="138"/>
      <c r="H566" s="138"/>
      <c r="I566" s="138"/>
      <c r="J566" s="138"/>
      <c r="K566" s="138"/>
      <c r="L566" s="138"/>
      <c r="M566" s="138"/>
      <c r="N566" s="138"/>
      <c r="O566" s="138"/>
      <c r="P566" s="138"/>
    </row>
    <row r="567" spans="1:16">
      <c r="A567" s="138"/>
      <c r="B567" s="139"/>
      <c r="C567" s="138"/>
      <c r="D567" s="138"/>
      <c r="E567" s="138"/>
      <c r="F567" s="138"/>
      <c r="G567" s="138"/>
      <c r="H567" s="138"/>
      <c r="I567" s="138"/>
      <c r="J567" s="138"/>
      <c r="K567" s="138"/>
      <c r="L567" s="138"/>
      <c r="M567" s="138"/>
      <c r="N567" s="138"/>
      <c r="O567" s="138"/>
      <c r="P567" s="138"/>
    </row>
    <row r="568" spans="1:16">
      <c r="A568" s="138"/>
      <c r="B568" s="139"/>
      <c r="C568" s="138"/>
      <c r="D568" s="138"/>
      <c r="E568" s="138"/>
      <c r="F568" s="138"/>
      <c r="G568" s="138"/>
      <c r="H568" s="138"/>
      <c r="I568" s="138"/>
      <c r="J568" s="138"/>
      <c r="K568" s="138"/>
      <c r="L568" s="138"/>
      <c r="M568" s="138"/>
      <c r="N568" s="138"/>
      <c r="O568" s="138"/>
      <c r="P568" s="138"/>
    </row>
    <row r="569" spans="1:16">
      <c r="A569" s="138"/>
      <c r="B569" s="139"/>
      <c r="C569" s="138"/>
      <c r="D569" s="138"/>
      <c r="E569" s="138"/>
      <c r="F569" s="138"/>
      <c r="G569" s="138"/>
      <c r="H569" s="138"/>
      <c r="I569" s="138"/>
      <c r="J569" s="138"/>
      <c r="K569" s="138"/>
      <c r="L569" s="138"/>
      <c r="M569" s="138"/>
      <c r="N569" s="138"/>
      <c r="O569" s="138"/>
      <c r="P569" s="138"/>
    </row>
    <row r="570" spans="1:16">
      <c r="A570" s="138"/>
      <c r="B570" s="139"/>
      <c r="C570" s="138"/>
      <c r="D570" s="138"/>
      <c r="E570" s="138"/>
      <c r="F570" s="138"/>
      <c r="G570" s="138"/>
      <c r="H570" s="138"/>
      <c r="I570" s="138"/>
      <c r="J570" s="138"/>
      <c r="K570" s="138"/>
      <c r="L570" s="138"/>
      <c r="M570" s="138"/>
      <c r="N570" s="138"/>
      <c r="O570" s="138"/>
      <c r="P570" s="138"/>
    </row>
    <row r="571" spans="1:16">
      <c r="A571" s="138"/>
      <c r="B571" s="139"/>
      <c r="C571" s="138"/>
      <c r="D571" s="138"/>
      <c r="E571" s="138"/>
      <c r="F571" s="138"/>
      <c r="G571" s="138"/>
      <c r="H571" s="138"/>
      <c r="I571" s="138"/>
      <c r="J571" s="138"/>
      <c r="K571" s="138"/>
      <c r="L571" s="138"/>
      <c r="M571" s="138"/>
      <c r="N571" s="138"/>
      <c r="O571" s="138"/>
      <c r="P571" s="138"/>
    </row>
    <row r="572" spans="1:16">
      <c r="A572" s="138"/>
      <c r="B572" s="139"/>
      <c r="C572" s="138"/>
      <c r="D572" s="138"/>
      <c r="E572" s="138"/>
      <c r="F572" s="138"/>
      <c r="G572" s="138"/>
      <c r="H572" s="138"/>
      <c r="I572" s="138"/>
      <c r="J572" s="138"/>
      <c r="K572" s="138"/>
      <c r="L572" s="138"/>
      <c r="M572" s="138"/>
      <c r="N572" s="138"/>
      <c r="O572" s="138"/>
      <c r="P572" s="138"/>
    </row>
    <row r="573" spans="1:16">
      <c r="A573" s="138"/>
      <c r="B573" s="139"/>
      <c r="C573" s="138"/>
      <c r="D573" s="138"/>
      <c r="E573" s="138"/>
      <c r="F573" s="138"/>
      <c r="G573" s="138"/>
      <c r="H573" s="138"/>
      <c r="I573" s="138"/>
      <c r="J573" s="138"/>
      <c r="K573" s="138"/>
      <c r="L573" s="138"/>
      <c r="M573" s="138"/>
      <c r="N573" s="138"/>
      <c r="O573" s="138"/>
      <c r="P573" s="138"/>
    </row>
    <row r="574" spans="1:16">
      <c r="A574" s="138"/>
      <c r="B574" s="139"/>
      <c r="C574" s="138"/>
      <c r="D574" s="138"/>
      <c r="E574" s="138"/>
      <c r="F574" s="138"/>
      <c r="G574" s="138"/>
      <c r="H574" s="138"/>
      <c r="I574" s="138"/>
      <c r="J574" s="138"/>
      <c r="K574" s="138"/>
      <c r="L574" s="138"/>
      <c r="M574" s="138"/>
      <c r="N574" s="138"/>
      <c r="O574" s="138"/>
      <c r="P574" s="138"/>
    </row>
    <row r="575" spans="1:16">
      <c r="A575" s="138"/>
      <c r="B575" s="139"/>
      <c r="C575" s="138"/>
      <c r="D575" s="138"/>
      <c r="E575" s="138"/>
      <c r="F575" s="138"/>
      <c r="G575" s="138"/>
      <c r="H575" s="138"/>
      <c r="I575" s="138"/>
      <c r="J575" s="138"/>
      <c r="K575" s="138"/>
      <c r="L575" s="138"/>
      <c r="M575" s="138"/>
      <c r="N575" s="138"/>
      <c r="O575" s="138"/>
      <c r="P575" s="138"/>
    </row>
    <row r="576" spans="1:16">
      <c r="A576" s="138"/>
      <c r="B576" s="139"/>
      <c r="C576" s="138"/>
      <c r="D576" s="138"/>
      <c r="E576" s="138"/>
      <c r="F576" s="138"/>
      <c r="G576" s="138"/>
      <c r="H576" s="138"/>
      <c r="I576" s="138"/>
      <c r="J576" s="138"/>
      <c r="K576" s="138"/>
      <c r="L576" s="138"/>
      <c r="M576" s="138"/>
      <c r="N576" s="138"/>
      <c r="O576" s="138"/>
      <c r="P576" s="138"/>
    </row>
    <row r="577" spans="1:16">
      <c r="A577" s="138"/>
      <c r="B577" s="139"/>
      <c r="C577" s="138"/>
      <c r="D577" s="138"/>
      <c r="E577" s="138"/>
      <c r="F577" s="138"/>
      <c r="G577" s="138"/>
      <c r="H577" s="138"/>
      <c r="I577" s="138"/>
      <c r="J577" s="138"/>
      <c r="K577" s="138"/>
      <c r="L577" s="138"/>
      <c r="M577" s="138"/>
      <c r="N577" s="138"/>
      <c r="O577" s="138"/>
      <c r="P577" s="138"/>
    </row>
    <row r="578" spans="1:16">
      <c r="A578" s="138"/>
      <c r="B578" s="139"/>
      <c r="C578" s="138"/>
      <c r="D578" s="138"/>
      <c r="E578" s="138"/>
      <c r="F578" s="138"/>
      <c r="G578" s="138"/>
      <c r="H578" s="138"/>
      <c r="I578" s="138"/>
      <c r="J578" s="138"/>
      <c r="K578" s="138"/>
      <c r="L578" s="138"/>
      <c r="M578" s="138"/>
      <c r="N578" s="138"/>
      <c r="O578" s="138"/>
      <c r="P578" s="138"/>
    </row>
    <row r="579" spans="1:16">
      <c r="A579" s="138"/>
      <c r="B579" s="139"/>
      <c r="C579" s="138"/>
      <c r="D579" s="138"/>
      <c r="E579" s="138"/>
      <c r="F579" s="138"/>
      <c r="G579" s="138"/>
      <c r="H579" s="138"/>
      <c r="I579" s="138"/>
      <c r="J579" s="138"/>
      <c r="K579" s="138"/>
      <c r="L579" s="138"/>
      <c r="M579" s="138"/>
      <c r="N579" s="138"/>
      <c r="O579" s="138"/>
      <c r="P579" s="138"/>
    </row>
    <row r="580" spans="1:16">
      <c r="A580" s="138"/>
      <c r="B580" s="139"/>
      <c r="C580" s="138"/>
      <c r="D580" s="138"/>
      <c r="E580" s="138"/>
      <c r="F580" s="138"/>
      <c r="G580" s="138"/>
      <c r="H580" s="138"/>
      <c r="I580" s="138"/>
      <c r="J580" s="138"/>
      <c r="K580" s="138"/>
      <c r="L580" s="138"/>
      <c r="M580" s="138"/>
      <c r="N580" s="138"/>
      <c r="O580" s="138"/>
      <c r="P580" s="138"/>
    </row>
    <row r="581" spans="1:16">
      <c r="A581" s="138"/>
      <c r="B581" s="139"/>
      <c r="C581" s="138"/>
      <c r="D581" s="138"/>
      <c r="E581" s="138"/>
      <c r="F581" s="138"/>
      <c r="G581" s="138"/>
      <c r="H581" s="138"/>
      <c r="I581" s="138"/>
      <c r="J581" s="138"/>
      <c r="K581" s="138"/>
      <c r="L581" s="138"/>
      <c r="M581" s="138"/>
      <c r="N581" s="138"/>
      <c r="O581" s="138"/>
      <c r="P581" s="138"/>
    </row>
    <row r="582" spans="1:16">
      <c r="A582" s="138"/>
      <c r="B582" s="139"/>
      <c r="C582" s="138"/>
      <c r="D582" s="138"/>
      <c r="E582" s="138"/>
      <c r="F582" s="138"/>
      <c r="G582" s="138"/>
      <c r="H582" s="138"/>
      <c r="I582" s="138"/>
      <c r="J582" s="138"/>
      <c r="K582" s="138"/>
      <c r="L582" s="138"/>
      <c r="M582" s="138"/>
      <c r="N582" s="138"/>
      <c r="O582" s="138"/>
      <c r="P582" s="138"/>
    </row>
    <row r="583" spans="1:16">
      <c r="A583" s="138"/>
      <c r="B583" s="139"/>
      <c r="C583" s="138"/>
      <c r="D583" s="138"/>
      <c r="E583" s="138"/>
      <c r="F583" s="138"/>
      <c r="G583" s="138"/>
      <c r="H583" s="138"/>
      <c r="I583" s="138"/>
      <c r="J583" s="138"/>
      <c r="K583" s="138"/>
      <c r="L583" s="138"/>
      <c r="M583" s="138"/>
      <c r="N583" s="138"/>
      <c r="O583" s="138"/>
      <c r="P583" s="138"/>
    </row>
    <row r="584" spans="1:16">
      <c r="A584" s="138"/>
      <c r="B584" s="139"/>
      <c r="C584" s="138"/>
      <c r="D584" s="138"/>
      <c r="E584" s="138"/>
      <c r="F584" s="138"/>
      <c r="G584" s="138"/>
      <c r="H584" s="138"/>
      <c r="I584" s="138"/>
      <c r="J584" s="138"/>
      <c r="K584" s="138"/>
      <c r="L584" s="138"/>
      <c r="M584" s="138"/>
      <c r="N584" s="138"/>
      <c r="O584" s="138"/>
      <c r="P584" s="138"/>
    </row>
    <row r="585" spans="1:16">
      <c r="A585" s="138"/>
      <c r="B585" s="139"/>
      <c r="C585" s="138"/>
      <c r="D585" s="138"/>
      <c r="E585" s="138"/>
      <c r="F585" s="138"/>
      <c r="G585" s="138"/>
      <c r="H585" s="138"/>
      <c r="I585" s="138"/>
      <c r="J585" s="138"/>
      <c r="K585" s="138"/>
      <c r="L585" s="138"/>
      <c r="M585" s="138"/>
      <c r="N585" s="138"/>
      <c r="O585" s="138"/>
      <c r="P585" s="138"/>
    </row>
    <row r="586" spans="1:16">
      <c r="A586" s="138"/>
      <c r="B586" s="139"/>
      <c r="C586" s="138"/>
      <c r="D586" s="138"/>
      <c r="E586" s="138"/>
      <c r="F586" s="138"/>
      <c r="G586" s="138"/>
      <c r="H586" s="138"/>
      <c r="I586" s="138"/>
      <c r="J586" s="138"/>
      <c r="K586" s="138"/>
      <c r="L586" s="138"/>
      <c r="M586" s="138"/>
      <c r="N586" s="138"/>
      <c r="O586" s="138"/>
      <c r="P586" s="138"/>
    </row>
    <row r="587" spans="1:16">
      <c r="A587" s="138"/>
      <c r="B587" s="139"/>
      <c r="C587" s="138"/>
      <c r="D587" s="138"/>
      <c r="E587" s="138"/>
      <c r="F587" s="138"/>
      <c r="G587" s="138"/>
      <c r="H587" s="138"/>
      <c r="I587" s="138"/>
      <c r="J587" s="138"/>
      <c r="K587" s="138"/>
      <c r="L587" s="138"/>
      <c r="M587" s="138"/>
      <c r="N587" s="138"/>
      <c r="O587" s="138"/>
      <c r="P587" s="138"/>
    </row>
    <row r="588" spans="1:16">
      <c r="A588" s="138"/>
      <c r="B588" s="139"/>
      <c r="C588" s="138"/>
      <c r="D588" s="138"/>
      <c r="E588" s="138"/>
      <c r="F588" s="138"/>
      <c r="G588" s="138"/>
      <c r="H588" s="138"/>
      <c r="I588" s="138"/>
      <c r="J588" s="138"/>
      <c r="K588" s="138"/>
      <c r="L588" s="138"/>
      <c r="M588" s="138"/>
      <c r="N588" s="138"/>
      <c r="O588" s="138"/>
      <c r="P588" s="138"/>
    </row>
    <row r="589" spans="1:16">
      <c r="A589" s="138"/>
      <c r="B589" s="139"/>
      <c r="C589" s="138"/>
      <c r="D589" s="138"/>
      <c r="E589" s="138"/>
      <c r="F589" s="138"/>
      <c r="G589" s="138"/>
      <c r="H589" s="138"/>
      <c r="I589" s="138"/>
      <c r="J589" s="138"/>
      <c r="K589" s="138"/>
      <c r="L589" s="138"/>
      <c r="M589" s="138"/>
      <c r="N589" s="138"/>
      <c r="O589" s="138"/>
      <c r="P589" s="138"/>
    </row>
    <row r="590" spans="1:16">
      <c r="A590" s="138"/>
      <c r="B590" s="139"/>
      <c r="C590" s="138"/>
      <c r="D590" s="138"/>
      <c r="E590" s="138"/>
      <c r="F590" s="138"/>
      <c r="G590" s="138"/>
      <c r="H590" s="138"/>
      <c r="I590" s="138"/>
      <c r="J590" s="138"/>
      <c r="K590" s="138"/>
      <c r="L590" s="138"/>
      <c r="M590" s="138"/>
      <c r="N590" s="138"/>
      <c r="O590" s="138"/>
      <c r="P590" s="138"/>
    </row>
    <row r="591" spans="1:16">
      <c r="A591" s="138"/>
      <c r="B591" s="139"/>
      <c r="C591" s="138"/>
      <c r="D591" s="138"/>
      <c r="E591" s="138"/>
      <c r="F591" s="138"/>
      <c r="G591" s="138"/>
      <c r="H591" s="138"/>
      <c r="I591" s="138"/>
      <c r="J591" s="138"/>
      <c r="K591" s="138"/>
      <c r="L591" s="138"/>
      <c r="M591" s="138"/>
      <c r="N591" s="138"/>
      <c r="O591" s="138"/>
      <c r="P591" s="138"/>
    </row>
    <row r="592" spans="1:16">
      <c r="A592" s="138"/>
      <c r="B592" s="139"/>
      <c r="C592" s="138"/>
      <c r="D592" s="138"/>
      <c r="E592" s="138"/>
      <c r="F592" s="138"/>
      <c r="G592" s="138"/>
      <c r="H592" s="138"/>
      <c r="I592" s="138"/>
      <c r="J592" s="138"/>
      <c r="K592" s="138"/>
      <c r="L592" s="138"/>
      <c r="M592" s="138"/>
      <c r="N592" s="138"/>
      <c r="O592" s="138"/>
      <c r="P592" s="138"/>
    </row>
    <row r="593" spans="1:16">
      <c r="A593" s="138"/>
      <c r="B593" s="139"/>
      <c r="C593" s="138"/>
      <c r="D593" s="138"/>
      <c r="E593" s="138"/>
      <c r="F593" s="138"/>
      <c r="G593" s="138"/>
      <c r="H593" s="138"/>
      <c r="I593" s="138"/>
      <c r="J593" s="138"/>
      <c r="K593" s="138"/>
      <c r="L593" s="138"/>
      <c r="M593" s="138"/>
      <c r="N593" s="138"/>
      <c r="O593" s="138"/>
      <c r="P593" s="138"/>
    </row>
    <row r="594" spans="1:16">
      <c r="A594" s="138"/>
      <c r="B594" s="139"/>
      <c r="C594" s="138"/>
      <c r="D594" s="138"/>
      <c r="E594" s="138"/>
      <c r="F594" s="138"/>
      <c r="G594" s="138"/>
      <c r="H594" s="138"/>
      <c r="I594" s="138"/>
      <c r="J594" s="138"/>
      <c r="K594" s="138"/>
      <c r="L594" s="138"/>
      <c r="M594" s="138"/>
      <c r="N594" s="138"/>
      <c r="O594" s="138"/>
      <c r="P594" s="138"/>
    </row>
    <row r="595" spans="1:16">
      <c r="A595" s="138"/>
      <c r="B595" s="139"/>
      <c r="C595" s="138"/>
      <c r="D595" s="138"/>
      <c r="E595" s="138"/>
      <c r="F595" s="138"/>
      <c r="G595" s="138"/>
      <c r="H595" s="138"/>
      <c r="I595" s="138"/>
      <c r="J595" s="138"/>
      <c r="K595" s="138"/>
      <c r="L595" s="138"/>
      <c r="M595" s="138"/>
      <c r="N595" s="138"/>
      <c r="O595" s="138"/>
      <c r="P595" s="138"/>
    </row>
    <row r="596" spans="1:16">
      <c r="A596" s="138"/>
      <c r="B596" s="139"/>
      <c r="C596" s="138"/>
      <c r="D596" s="138"/>
      <c r="E596" s="138"/>
      <c r="F596" s="138"/>
      <c r="G596" s="138"/>
      <c r="H596" s="138"/>
      <c r="I596" s="138"/>
      <c r="J596" s="138"/>
      <c r="K596" s="138"/>
      <c r="L596" s="138"/>
      <c r="M596" s="138"/>
      <c r="N596" s="138"/>
      <c r="O596" s="138"/>
      <c r="P596" s="138"/>
    </row>
    <row r="597" spans="1:16">
      <c r="A597" s="138"/>
      <c r="B597" s="139"/>
      <c r="C597" s="138"/>
      <c r="D597" s="138"/>
      <c r="E597" s="138"/>
      <c r="F597" s="138"/>
      <c r="G597" s="138"/>
      <c r="H597" s="138"/>
      <c r="I597" s="138"/>
      <c r="J597" s="138"/>
      <c r="K597" s="138"/>
      <c r="L597" s="138"/>
      <c r="M597" s="138"/>
      <c r="N597" s="138"/>
      <c r="O597" s="138"/>
      <c r="P597" s="138"/>
    </row>
    <row r="598" spans="1:16">
      <c r="A598" s="138"/>
      <c r="B598" s="139"/>
      <c r="C598" s="138"/>
      <c r="D598" s="138"/>
      <c r="E598" s="138"/>
      <c r="F598" s="138"/>
      <c r="G598" s="138"/>
      <c r="H598" s="138"/>
      <c r="I598" s="138"/>
      <c r="J598" s="138"/>
      <c r="K598" s="138"/>
      <c r="L598" s="138"/>
      <c r="M598" s="138"/>
      <c r="N598" s="138"/>
      <c r="O598" s="138"/>
      <c r="P598" s="138"/>
    </row>
    <row r="599" spans="1:16">
      <c r="A599" s="138"/>
      <c r="B599" s="139"/>
      <c r="C599" s="138"/>
      <c r="D599" s="138"/>
      <c r="E599" s="138"/>
      <c r="F599" s="138"/>
      <c r="G599" s="138"/>
      <c r="H599" s="138"/>
      <c r="I599" s="138"/>
      <c r="J599" s="138"/>
      <c r="K599" s="138"/>
      <c r="L599" s="138"/>
      <c r="M599" s="138"/>
      <c r="N599" s="138"/>
      <c r="O599" s="138"/>
      <c r="P599" s="138"/>
    </row>
    <row r="600" spans="1:16">
      <c r="A600" s="138"/>
      <c r="B600" s="139"/>
      <c r="C600" s="138"/>
      <c r="D600" s="138"/>
      <c r="E600" s="138"/>
      <c r="F600" s="138"/>
      <c r="G600" s="138"/>
      <c r="H600" s="138"/>
      <c r="I600" s="138"/>
      <c r="J600" s="138"/>
      <c r="K600" s="138"/>
      <c r="L600" s="138"/>
      <c r="M600" s="138"/>
      <c r="N600" s="138"/>
      <c r="O600" s="138"/>
      <c r="P600" s="138"/>
    </row>
    <row r="601" spans="1:16">
      <c r="A601" s="138"/>
      <c r="B601" s="139"/>
      <c r="C601" s="138"/>
      <c r="D601" s="138"/>
      <c r="E601" s="138"/>
      <c r="F601" s="138"/>
      <c r="G601" s="138"/>
      <c r="H601" s="138"/>
      <c r="I601" s="138"/>
      <c r="J601" s="138"/>
      <c r="K601" s="138"/>
      <c r="L601" s="138"/>
      <c r="M601" s="138"/>
      <c r="N601" s="138"/>
      <c r="O601" s="138"/>
      <c r="P601" s="138"/>
    </row>
    <row r="602" spans="1:16">
      <c r="A602" s="138"/>
      <c r="B602" s="139"/>
      <c r="C602" s="138"/>
      <c r="D602" s="138"/>
      <c r="E602" s="138"/>
      <c r="F602" s="138"/>
      <c r="G602" s="138"/>
      <c r="H602" s="138"/>
      <c r="I602" s="138"/>
      <c r="J602" s="138"/>
      <c r="K602" s="138"/>
      <c r="L602" s="138"/>
      <c r="M602" s="138"/>
      <c r="N602" s="138"/>
      <c r="O602" s="138"/>
      <c r="P602" s="138"/>
    </row>
    <row r="603" spans="1:16">
      <c r="A603" s="138"/>
      <c r="B603" s="139"/>
      <c r="C603" s="138"/>
      <c r="D603" s="138"/>
      <c r="E603" s="138"/>
      <c r="F603" s="138"/>
      <c r="G603" s="138"/>
      <c r="H603" s="138"/>
      <c r="I603" s="138"/>
      <c r="J603" s="138"/>
      <c r="K603" s="138"/>
      <c r="L603" s="138"/>
      <c r="M603" s="138"/>
      <c r="N603" s="138"/>
      <c r="O603" s="138"/>
      <c r="P603" s="138"/>
    </row>
    <row r="604" spans="1:16">
      <c r="A604" s="138"/>
      <c r="B604" s="139"/>
      <c r="C604" s="138"/>
      <c r="D604" s="138"/>
      <c r="E604" s="138"/>
      <c r="F604" s="138"/>
      <c r="G604" s="138"/>
      <c r="H604" s="138"/>
      <c r="I604" s="138"/>
      <c r="J604" s="138"/>
      <c r="K604" s="138"/>
      <c r="L604" s="138"/>
      <c r="M604" s="138"/>
      <c r="N604" s="138"/>
      <c r="O604" s="138"/>
      <c r="P604" s="138"/>
    </row>
    <row r="605" spans="1:16">
      <c r="A605" s="138"/>
      <c r="B605" s="139"/>
      <c r="C605" s="138"/>
      <c r="D605" s="138"/>
      <c r="E605" s="138"/>
      <c r="F605" s="138"/>
      <c r="G605" s="138"/>
      <c r="H605" s="138"/>
      <c r="I605" s="138"/>
      <c r="J605" s="138"/>
      <c r="K605" s="138"/>
      <c r="L605" s="138"/>
      <c r="M605" s="138"/>
      <c r="N605" s="138"/>
      <c r="O605" s="138"/>
      <c r="P605" s="138"/>
    </row>
    <row r="606" spans="1:16">
      <c r="A606" s="138"/>
      <c r="B606" s="139"/>
      <c r="C606" s="138"/>
      <c r="D606" s="138"/>
      <c r="E606" s="138"/>
      <c r="F606" s="138"/>
      <c r="G606" s="138"/>
      <c r="H606" s="138"/>
      <c r="I606" s="138"/>
      <c r="J606" s="138"/>
      <c r="K606" s="138"/>
      <c r="L606" s="138"/>
      <c r="M606" s="138"/>
      <c r="N606" s="138"/>
      <c r="O606" s="138"/>
      <c r="P606" s="138"/>
    </row>
    <row r="607" spans="1:16">
      <c r="A607" s="138"/>
      <c r="B607" s="139"/>
      <c r="C607" s="138"/>
      <c r="D607" s="138"/>
      <c r="E607" s="138"/>
      <c r="F607" s="138"/>
      <c r="G607" s="138"/>
      <c r="H607" s="138"/>
      <c r="I607" s="138"/>
      <c r="J607" s="138"/>
      <c r="K607" s="138"/>
      <c r="L607" s="138"/>
      <c r="M607" s="138"/>
      <c r="N607" s="138"/>
      <c r="O607" s="138"/>
      <c r="P607" s="138"/>
    </row>
    <row r="608" spans="1:16">
      <c r="A608" s="138"/>
      <c r="B608" s="139"/>
      <c r="C608" s="138"/>
      <c r="D608" s="138"/>
      <c r="E608" s="138"/>
      <c r="F608" s="138"/>
      <c r="G608" s="138"/>
      <c r="H608" s="138"/>
      <c r="I608" s="138"/>
      <c r="J608" s="138"/>
      <c r="K608" s="138"/>
      <c r="L608" s="138"/>
      <c r="M608" s="138"/>
      <c r="N608" s="138"/>
      <c r="O608" s="138"/>
      <c r="P608" s="138"/>
    </row>
    <row r="609" spans="1:16">
      <c r="A609" s="138"/>
      <c r="B609" s="139"/>
      <c r="C609" s="138"/>
      <c r="D609" s="138"/>
      <c r="E609" s="138"/>
      <c r="F609" s="138"/>
      <c r="G609" s="138"/>
      <c r="H609" s="138"/>
      <c r="I609" s="138"/>
      <c r="J609" s="138"/>
      <c r="K609" s="138"/>
      <c r="L609" s="138"/>
      <c r="M609" s="138"/>
      <c r="N609" s="138"/>
      <c r="O609" s="138"/>
      <c r="P609" s="138"/>
    </row>
    <row r="610" spans="1:16">
      <c r="A610" s="138"/>
      <c r="B610" s="139"/>
      <c r="C610" s="138"/>
      <c r="D610" s="138"/>
      <c r="E610" s="138"/>
      <c r="F610" s="138"/>
      <c r="G610" s="138"/>
      <c r="H610" s="138"/>
      <c r="I610" s="138"/>
      <c r="J610" s="138"/>
      <c r="K610" s="138"/>
      <c r="L610" s="138"/>
      <c r="M610" s="138"/>
      <c r="N610" s="138"/>
      <c r="O610" s="138"/>
      <c r="P610" s="138"/>
    </row>
    <row r="611" spans="1:16">
      <c r="A611" s="138"/>
      <c r="B611" s="139"/>
      <c r="C611" s="138"/>
      <c r="D611" s="138"/>
      <c r="E611" s="138"/>
      <c r="F611" s="138"/>
      <c r="G611" s="138"/>
      <c r="H611" s="138"/>
      <c r="I611" s="138"/>
      <c r="J611" s="138"/>
      <c r="K611" s="138"/>
      <c r="L611" s="138"/>
      <c r="M611" s="138"/>
      <c r="N611" s="138"/>
      <c r="O611" s="138"/>
      <c r="P611" s="138"/>
    </row>
    <row r="612" spans="1:16">
      <c r="A612" s="138"/>
      <c r="B612" s="139"/>
      <c r="C612" s="138"/>
      <c r="D612" s="138"/>
      <c r="E612" s="138"/>
      <c r="F612" s="138"/>
      <c r="G612" s="138"/>
      <c r="H612" s="138"/>
      <c r="I612" s="138"/>
      <c r="J612" s="138"/>
      <c r="K612" s="138"/>
      <c r="L612" s="138"/>
      <c r="M612" s="138"/>
      <c r="N612" s="138"/>
      <c r="O612" s="138"/>
      <c r="P612" s="138"/>
    </row>
    <row r="613" spans="1:16">
      <c r="A613" s="138"/>
      <c r="B613" s="139"/>
      <c r="C613" s="138"/>
      <c r="D613" s="138"/>
      <c r="E613" s="138"/>
      <c r="F613" s="138"/>
      <c r="G613" s="138"/>
      <c r="H613" s="138"/>
      <c r="I613" s="138"/>
      <c r="J613" s="138"/>
      <c r="K613" s="138"/>
      <c r="L613" s="138"/>
      <c r="M613" s="138"/>
      <c r="N613" s="138"/>
      <c r="O613" s="138"/>
      <c r="P613" s="138"/>
    </row>
    <row r="614" spans="1:16">
      <c r="A614" s="138"/>
      <c r="B614" s="139"/>
      <c r="C614" s="138"/>
      <c r="D614" s="138"/>
      <c r="E614" s="138"/>
      <c r="F614" s="138"/>
      <c r="G614" s="138"/>
      <c r="H614" s="138"/>
      <c r="I614" s="138"/>
      <c r="J614" s="138"/>
      <c r="K614" s="138"/>
      <c r="L614" s="138"/>
      <c r="M614" s="138"/>
      <c r="N614" s="138"/>
      <c r="O614" s="138"/>
      <c r="P614" s="138"/>
    </row>
    <row r="615" spans="1:16">
      <c r="A615" s="138"/>
      <c r="B615" s="139"/>
      <c r="C615" s="138"/>
      <c r="D615" s="138"/>
      <c r="E615" s="138"/>
      <c r="F615" s="138"/>
      <c r="G615" s="138"/>
      <c r="H615" s="138"/>
      <c r="I615" s="138"/>
      <c r="J615" s="138"/>
      <c r="K615" s="138"/>
      <c r="L615" s="138"/>
      <c r="M615" s="138"/>
      <c r="N615" s="138"/>
      <c r="O615" s="138"/>
      <c r="P615" s="138"/>
    </row>
    <row r="616" spans="1:16">
      <c r="A616" s="138"/>
      <c r="B616" s="139"/>
      <c r="C616" s="138"/>
      <c r="D616" s="138"/>
      <c r="E616" s="138"/>
      <c r="F616" s="138"/>
      <c r="G616" s="138"/>
      <c r="H616" s="138"/>
      <c r="I616" s="138"/>
      <c r="J616" s="138"/>
      <c r="K616" s="138"/>
      <c r="L616" s="138"/>
      <c r="M616" s="138"/>
      <c r="N616" s="138"/>
      <c r="O616" s="138"/>
      <c r="P616" s="138"/>
    </row>
    <row r="617" spans="1:16">
      <c r="A617" s="138"/>
      <c r="B617" s="139"/>
      <c r="C617" s="138"/>
      <c r="D617" s="138"/>
      <c r="E617" s="138"/>
      <c r="F617" s="138"/>
      <c r="G617" s="138"/>
      <c r="H617" s="138"/>
      <c r="I617" s="138"/>
      <c r="J617" s="138"/>
      <c r="K617" s="138"/>
      <c r="L617" s="138"/>
      <c r="M617" s="138"/>
      <c r="N617" s="138"/>
      <c r="O617" s="138"/>
      <c r="P617" s="138"/>
    </row>
    <row r="618" spans="1:16">
      <c r="A618" s="138"/>
      <c r="B618" s="139"/>
      <c r="C618" s="138"/>
      <c r="D618" s="138"/>
      <c r="E618" s="138"/>
      <c r="F618" s="138"/>
      <c r="G618" s="138"/>
      <c r="H618" s="138"/>
      <c r="I618" s="138"/>
      <c r="J618" s="138"/>
      <c r="K618" s="138"/>
      <c r="L618" s="138"/>
      <c r="M618" s="138"/>
      <c r="N618" s="138"/>
      <c r="O618" s="138"/>
      <c r="P618" s="138"/>
    </row>
    <row r="619" spans="1:16">
      <c r="A619" s="138"/>
      <c r="B619" s="139"/>
      <c r="C619" s="138"/>
      <c r="D619" s="138"/>
      <c r="E619" s="138"/>
      <c r="F619" s="138"/>
      <c r="G619" s="138"/>
      <c r="H619" s="138"/>
      <c r="I619" s="138"/>
      <c r="J619" s="138"/>
      <c r="K619" s="138"/>
      <c r="L619" s="138"/>
      <c r="M619" s="138"/>
      <c r="N619" s="138"/>
      <c r="O619" s="138"/>
      <c r="P619" s="138"/>
    </row>
    <row r="620" spans="1:16">
      <c r="A620" s="138"/>
      <c r="B620" s="139"/>
      <c r="C620" s="138"/>
      <c r="D620" s="138"/>
      <c r="E620" s="138"/>
      <c r="F620" s="138"/>
      <c r="G620" s="138"/>
      <c r="H620" s="138"/>
      <c r="I620" s="138"/>
      <c r="J620" s="138"/>
      <c r="K620" s="138"/>
      <c r="L620" s="138"/>
      <c r="M620" s="138"/>
      <c r="N620" s="138"/>
      <c r="O620" s="138"/>
      <c r="P620" s="138"/>
    </row>
    <row r="621" spans="1:16">
      <c r="A621" s="138"/>
      <c r="B621" s="139"/>
      <c r="C621" s="138"/>
      <c r="D621" s="138"/>
      <c r="E621" s="138"/>
      <c r="F621" s="138"/>
      <c r="G621" s="138"/>
      <c r="H621" s="138"/>
      <c r="I621" s="138"/>
      <c r="J621" s="138"/>
      <c r="K621" s="138"/>
      <c r="L621" s="138"/>
      <c r="M621" s="138"/>
      <c r="N621" s="138"/>
      <c r="O621" s="138"/>
      <c r="P621" s="138"/>
    </row>
    <row r="622" spans="1:16">
      <c r="A622" s="138"/>
      <c r="B622" s="139"/>
      <c r="C622" s="138"/>
      <c r="D622" s="138"/>
      <c r="E622" s="138"/>
      <c r="F622" s="138"/>
      <c r="G622" s="138"/>
      <c r="H622" s="138"/>
      <c r="I622" s="138"/>
      <c r="J622" s="138"/>
      <c r="K622" s="138"/>
      <c r="L622" s="138"/>
      <c r="M622" s="138"/>
      <c r="N622" s="138"/>
      <c r="O622" s="138"/>
      <c r="P622" s="138"/>
    </row>
    <row r="623" spans="1:16">
      <c r="A623" s="138"/>
      <c r="B623" s="139"/>
      <c r="C623" s="138"/>
      <c r="D623" s="138"/>
      <c r="E623" s="138"/>
      <c r="F623" s="138"/>
      <c r="G623" s="138"/>
      <c r="H623" s="138"/>
      <c r="I623" s="138"/>
      <c r="J623" s="138"/>
      <c r="K623" s="138"/>
      <c r="L623" s="138"/>
      <c r="M623" s="138"/>
      <c r="N623" s="138"/>
      <c r="O623" s="138"/>
      <c r="P623" s="138"/>
    </row>
    <row r="624" spans="1:16">
      <c r="A624" s="138"/>
      <c r="B624" s="139"/>
      <c r="C624" s="138"/>
      <c r="D624" s="138"/>
      <c r="E624" s="138"/>
      <c r="F624" s="138"/>
      <c r="G624" s="138"/>
      <c r="H624" s="138"/>
      <c r="I624" s="138"/>
      <c r="J624" s="138"/>
      <c r="K624" s="138"/>
      <c r="L624" s="138"/>
      <c r="M624" s="138"/>
      <c r="N624" s="138"/>
      <c r="O624" s="138"/>
      <c r="P624" s="138"/>
    </row>
    <row r="625" spans="1:16">
      <c r="A625" s="138"/>
      <c r="B625" s="139"/>
      <c r="C625" s="138"/>
      <c r="D625" s="138"/>
      <c r="E625" s="138"/>
      <c r="F625" s="138"/>
      <c r="G625" s="138"/>
      <c r="H625" s="138"/>
      <c r="I625" s="138"/>
      <c r="J625" s="138"/>
      <c r="K625" s="138"/>
      <c r="L625" s="138"/>
      <c r="M625" s="138"/>
      <c r="N625" s="138"/>
      <c r="O625" s="138"/>
      <c r="P625" s="138"/>
    </row>
    <row r="626" spans="1:16">
      <c r="A626" s="138"/>
      <c r="B626" s="139"/>
      <c r="C626" s="138"/>
      <c r="D626" s="138"/>
      <c r="E626" s="138"/>
      <c r="F626" s="138"/>
      <c r="G626" s="138"/>
      <c r="H626" s="138"/>
      <c r="I626" s="138"/>
      <c r="J626" s="138"/>
      <c r="K626" s="138"/>
      <c r="L626" s="138"/>
      <c r="M626" s="138"/>
      <c r="N626" s="138"/>
      <c r="O626" s="138"/>
      <c r="P626" s="138"/>
    </row>
    <row r="627" spans="1:16">
      <c r="A627" s="138"/>
      <c r="B627" s="139"/>
      <c r="C627" s="138"/>
      <c r="D627" s="138"/>
      <c r="E627" s="138"/>
      <c r="F627" s="138"/>
      <c r="G627" s="138"/>
      <c r="H627" s="138"/>
      <c r="I627" s="138"/>
      <c r="J627" s="138"/>
      <c r="K627" s="138"/>
      <c r="L627" s="138"/>
      <c r="M627" s="138"/>
      <c r="N627" s="138"/>
      <c r="O627" s="138"/>
      <c r="P627" s="138"/>
    </row>
    <row r="628" spans="1:16">
      <c r="A628" s="138"/>
      <c r="B628" s="139"/>
      <c r="C628" s="138"/>
      <c r="D628" s="138"/>
      <c r="E628" s="138"/>
      <c r="F628" s="138"/>
      <c r="G628" s="138"/>
      <c r="H628" s="138"/>
      <c r="I628" s="138"/>
      <c r="J628" s="138"/>
      <c r="K628" s="138"/>
      <c r="L628" s="138"/>
      <c r="M628" s="138"/>
      <c r="N628" s="138"/>
      <c r="O628" s="138"/>
      <c r="P628" s="138"/>
    </row>
    <row r="629" spans="1:16">
      <c r="A629" s="138"/>
      <c r="B629" s="139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</row>
    <row r="630" spans="1:16">
      <c r="A630" s="138"/>
      <c r="B630" s="139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</row>
    <row r="631" spans="1:16">
      <c r="A631" s="138"/>
      <c r="B631" s="139"/>
      <c r="C631" s="138"/>
      <c r="D631" s="138"/>
      <c r="E631" s="138"/>
      <c r="F631" s="138"/>
      <c r="G631" s="138"/>
      <c r="H631" s="138"/>
      <c r="I631" s="138"/>
      <c r="J631" s="138"/>
      <c r="K631" s="138"/>
      <c r="L631" s="138"/>
      <c r="M631" s="138"/>
      <c r="N631" s="138"/>
      <c r="O631" s="138"/>
      <c r="P631" s="138"/>
    </row>
    <row r="632" spans="1:16">
      <c r="A632" s="138"/>
      <c r="B632" s="139"/>
      <c r="C632" s="138"/>
      <c r="D632" s="138"/>
      <c r="E632" s="138"/>
      <c r="F632" s="138"/>
      <c r="G632" s="138"/>
      <c r="H632" s="138"/>
      <c r="I632" s="138"/>
      <c r="J632" s="138"/>
      <c r="K632" s="138"/>
      <c r="L632" s="138"/>
      <c r="M632" s="138"/>
      <c r="N632" s="138"/>
      <c r="O632" s="138"/>
      <c r="P632" s="138"/>
    </row>
    <row r="633" spans="1:16">
      <c r="A633" s="138"/>
      <c r="B633" s="139"/>
      <c r="C633" s="138"/>
      <c r="D633" s="138"/>
      <c r="E633" s="138"/>
      <c r="F633" s="138"/>
      <c r="G633" s="138"/>
      <c r="H633" s="138"/>
      <c r="I633" s="138"/>
      <c r="J633" s="138"/>
      <c r="K633" s="138"/>
      <c r="L633" s="138"/>
      <c r="M633" s="138"/>
      <c r="N633" s="138"/>
      <c r="O633" s="138"/>
      <c r="P633" s="138"/>
    </row>
    <row r="634" spans="1:16">
      <c r="A634" s="138"/>
      <c r="B634" s="139"/>
      <c r="C634" s="138"/>
      <c r="D634" s="138"/>
      <c r="E634" s="138"/>
      <c r="F634" s="138"/>
      <c r="G634" s="138"/>
      <c r="H634" s="138"/>
      <c r="I634" s="138"/>
      <c r="J634" s="138"/>
      <c r="K634" s="138"/>
      <c r="L634" s="138"/>
      <c r="M634" s="138"/>
      <c r="N634" s="138"/>
      <c r="O634" s="138"/>
      <c r="P634" s="138"/>
    </row>
    <row r="635" spans="1:16">
      <c r="A635" s="138"/>
      <c r="B635" s="139"/>
      <c r="C635" s="138"/>
      <c r="D635" s="138"/>
      <c r="E635" s="138"/>
      <c r="F635" s="138"/>
      <c r="G635" s="138"/>
      <c r="H635" s="138"/>
      <c r="I635" s="138"/>
      <c r="J635" s="138"/>
      <c r="K635" s="138"/>
      <c r="L635" s="138"/>
      <c r="M635" s="138"/>
      <c r="N635" s="138"/>
      <c r="O635" s="138"/>
      <c r="P635" s="138"/>
    </row>
    <row r="636" spans="1:16">
      <c r="A636" s="138"/>
      <c r="B636" s="139"/>
      <c r="C636" s="138"/>
      <c r="D636" s="138"/>
      <c r="E636" s="138"/>
      <c r="F636" s="138"/>
      <c r="G636" s="138"/>
      <c r="H636" s="138"/>
      <c r="I636" s="138"/>
      <c r="J636" s="138"/>
      <c r="K636" s="138"/>
      <c r="L636" s="138"/>
      <c r="M636" s="138"/>
      <c r="N636" s="138"/>
      <c r="O636" s="138"/>
      <c r="P636" s="138"/>
    </row>
    <row r="637" spans="1:16">
      <c r="A637" s="138"/>
      <c r="B637" s="139"/>
      <c r="C637" s="138"/>
      <c r="D637" s="138"/>
      <c r="E637" s="138"/>
      <c r="F637" s="138"/>
      <c r="G637" s="138"/>
      <c r="H637" s="138"/>
      <c r="I637" s="138"/>
      <c r="J637" s="138"/>
      <c r="K637" s="138"/>
      <c r="L637" s="138"/>
      <c r="M637" s="138"/>
      <c r="N637" s="138"/>
      <c r="O637" s="138"/>
      <c r="P637" s="138"/>
    </row>
    <row r="638" spans="1:16">
      <c r="A638" s="138"/>
      <c r="B638" s="139"/>
      <c r="C638" s="138"/>
      <c r="D638" s="138"/>
      <c r="E638" s="138"/>
      <c r="F638" s="138"/>
      <c r="G638" s="138"/>
      <c r="H638" s="138"/>
      <c r="I638" s="138"/>
      <c r="J638" s="138"/>
      <c r="K638" s="138"/>
      <c r="L638" s="138"/>
      <c r="M638" s="138"/>
      <c r="N638" s="138"/>
      <c r="O638" s="138"/>
      <c r="P638" s="138"/>
    </row>
    <row r="639" spans="1:16">
      <c r="A639" s="138"/>
      <c r="B639" s="139"/>
      <c r="C639" s="138"/>
      <c r="D639" s="138"/>
      <c r="E639" s="138"/>
      <c r="F639" s="138"/>
      <c r="G639" s="138"/>
      <c r="H639" s="138"/>
      <c r="I639" s="138"/>
      <c r="J639" s="138"/>
      <c r="K639" s="138"/>
      <c r="L639" s="138"/>
      <c r="M639" s="138"/>
      <c r="N639" s="138"/>
      <c r="O639" s="138"/>
      <c r="P639" s="138"/>
    </row>
    <row r="640" spans="1:16">
      <c r="A640" s="138"/>
      <c r="B640" s="139"/>
      <c r="C640" s="138"/>
      <c r="D640" s="138"/>
      <c r="E640" s="138"/>
      <c r="F640" s="138"/>
      <c r="G640" s="138"/>
      <c r="H640" s="138"/>
      <c r="I640" s="138"/>
      <c r="J640" s="138"/>
      <c r="K640" s="138"/>
      <c r="L640" s="138"/>
      <c r="M640" s="138"/>
      <c r="N640" s="138"/>
      <c r="O640" s="138"/>
      <c r="P640" s="138"/>
    </row>
    <row r="641" spans="1:16">
      <c r="A641" s="138"/>
      <c r="B641" s="139"/>
      <c r="C641" s="138"/>
      <c r="D641" s="138"/>
      <c r="E641" s="138"/>
      <c r="F641" s="138"/>
      <c r="G641" s="138"/>
      <c r="H641" s="138"/>
      <c r="I641" s="138"/>
      <c r="J641" s="138"/>
      <c r="K641" s="138"/>
      <c r="L641" s="138"/>
      <c r="M641" s="138"/>
      <c r="N641" s="138"/>
      <c r="O641" s="138"/>
      <c r="P641" s="138"/>
    </row>
    <row r="642" spans="1:16">
      <c r="A642" s="138"/>
      <c r="B642" s="139"/>
      <c r="C642" s="138"/>
      <c r="D642" s="138"/>
      <c r="E642" s="138"/>
      <c r="F642" s="138"/>
      <c r="G642" s="138"/>
      <c r="H642" s="138"/>
      <c r="I642" s="138"/>
      <c r="J642" s="138"/>
      <c r="K642" s="138"/>
      <c r="L642" s="138"/>
      <c r="M642" s="138"/>
      <c r="N642" s="138"/>
      <c r="O642" s="138"/>
      <c r="P642" s="138"/>
    </row>
    <row r="643" spans="1:16">
      <c r="A643" s="138"/>
      <c r="B643" s="139"/>
      <c r="C643" s="138"/>
      <c r="D643" s="138"/>
      <c r="E643" s="138"/>
      <c r="F643" s="138"/>
      <c r="G643" s="138"/>
      <c r="H643" s="138"/>
      <c r="I643" s="138"/>
      <c r="J643" s="138"/>
      <c r="K643" s="138"/>
      <c r="L643" s="138"/>
      <c r="M643" s="138"/>
      <c r="N643" s="138"/>
      <c r="O643" s="138"/>
      <c r="P643" s="138"/>
    </row>
    <row r="644" spans="1:16">
      <c r="A644" s="138"/>
      <c r="B644" s="139"/>
      <c r="C644" s="138"/>
      <c r="D644" s="138"/>
      <c r="E644" s="138"/>
      <c r="F644" s="138"/>
      <c r="G644" s="138"/>
      <c r="H644" s="138"/>
      <c r="I644" s="138"/>
      <c r="J644" s="138"/>
      <c r="K644" s="138"/>
      <c r="L644" s="138"/>
      <c r="M644" s="138"/>
      <c r="N644" s="138"/>
      <c r="O644" s="138"/>
      <c r="P644" s="138"/>
    </row>
    <row r="645" spans="1:16">
      <c r="A645" s="138"/>
      <c r="B645" s="139"/>
      <c r="C645" s="138"/>
      <c r="D645" s="138"/>
      <c r="E645" s="138"/>
      <c r="F645" s="138"/>
      <c r="G645" s="138"/>
      <c r="H645" s="138"/>
      <c r="I645" s="138"/>
      <c r="J645" s="138"/>
      <c r="K645" s="138"/>
      <c r="L645" s="138"/>
      <c r="M645" s="138"/>
      <c r="N645" s="138"/>
      <c r="O645" s="138"/>
      <c r="P645" s="138"/>
    </row>
    <row r="646" spans="1:16">
      <c r="A646" s="138"/>
      <c r="B646" s="139"/>
      <c r="C646" s="138"/>
      <c r="D646" s="138"/>
      <c r="E646" s="138"/>
      <c r="F646" s="138"/>
      <c r="G646" s="138"/>
      <c r="H646" s="138"/>
      <c r="I646" s="138"/>
      <c r="J646" s="138"/>
      <c r="K646" s="138"/>
      <c r="L646" s="138"/>
      <c r="M646" s="138"/>
      <c r="N646" s="138"/>
      <c r="O646" s="138"/>
      <c r="P646" s="138"/>
    </row>
    <row r="647" spans="1:16">
      <c r="A647" s="138"/>
      <c r="B647" s="139"/>
      <c r="C647" s="138"/>
      <c r="D647" s="138"/>
      <c r="E647" s="138"/>
      <c r="F647" s="138"/>
      <c r="G647" s="138"/>
      <c r="H647" s="138"/>
      <c r="I647" s="138"/>
      <c r="J647" s="138"/>
      <c r="K647" s="138"/>
      <c r="L647" s="138"/>
      <c r="M647" s="138"/>
      <c r="N647" s="138"/>
      <c r="O647" s="138"/>
      <c r="P647" s="138"/>
    </row>
    <row r="648" spans="1:16">
      <c r="A648" s="138"/>
      <c r="B648" s="139"/>
      <c r="C648" s="138"/>
      <c r="D648" s="138"/>
      <c r="E648" s="138"/>
      <c r="F648" s="138"/>
      <c r="G648" s="138"/>
      <c r="H648" s="138"/>
      <c r="I648" s="138"/>
      <c r="J648" s="138"/>
      <c r="K648" s="138"/>
      <c r="L648" s="138"/>
      <c r="M648" s="138"/>
      <c r="N648" s="138"/>
      <c r="O648" s="138"/>
      <c r="P648" s="138"/>
    </row>
    <row r="649" spans="1:16">
      <c r="A649" s="138"/>
      <c r="B649" s="139"/>
      <c r="C649" s="138"/>
      <c r="D649" s="138"/>
      <c r="E649" s="138"/>
      <c r="F649" s="138"/>
      <c r="G649" s="138"/>
      <c r="H649" s="138"/>
      <c r="I649" s="138"/>
      <c r="J649" s="138"/>
      <c r="K649" s="138"/>
      <c r="L649" s="138"/>
      <c r="M649" s="138"/>
      <c r="N649" s="138"/>
      <c r="O649" s="138"/>
      <c r="P649" s="138"/>
    </row>
    <row r="650" spans="1:16">
      <c r="A650" s="138"/>
      <c r="B650" s="139"/>
      <c r="C650" s="138"/>
      <c r="D650" s="138"/>
      <c r="E650" s="138"/>
      <c r="F650" s="138"/>
      <c r="G650" s="138"/>
      <c r="H650" s="138"/>
      <c r="I650" s="138"/>
      <c r="J650" s="138"/>
      <c r="K650" s="138"/>
      <c r="L650" s="138"/>
      <c r="M650" s="138"/>
      <c r="N650" s="138"/>
      <c r="O650" s="138"/>
      <c r="P650" s="138"/>
    </row>
    <row r="651" spans="1:16">
      <c r="A651" s="138"/>
      <c r="B651" s="139"/>
      <c r="C651" s="138"/>
      <c r="D651" s="138"/>
      <c r="E651" s="138"/>
      <c r="F651" s="138"/>
      <c r="G651" s="138"/>
      <c r="H651" s="138"/>
      <c r="I651" s="138"/>
      <c r="J651" s="138"/>
      <c r="K651" s="138"/>
      <c r="L651" s="138"/>
      <c r="M651" s="138"/>
      <c r="N651" s="138"/>
      <c r="O651" s="138"/>
      <c r="P651" s="138"/>
    </row>
    <row r="652" spans="1:16">
      <c r="A652" s="138"/>
      <c r="B652" s="139"/>
      <c r="C652" s="138"/>
      <c r="D652" s="138"/>
      <c r="E652" s="138"/>
      <c r="F652" s="138"/>
      <c r="G652" s="138"/>
      <c r="H652" s="138"/>
      <c r="I652" s="138"/>
      <c r="J652" s="138"/>
      <c r="K652" s="138"/>
      <c r="L652" s="138"/>
      <c r="M652" s="138"/>
      <c r="N652" s="138"/>
      <c r="O652" s="138"/>
      <c r="P652" s="138"/>
    </row>
    <row r="653" spans="1:16">
      <c r="A653" s="138"/>
      <c r="B653" s="139"/>
      <c r="C653" s="138"/>
      <c r="D653" s="138"/>
      <c r="E653" s="138"/>
      <c r="F653" s="138"/>
      <c r="G653" s="138"/>
      <c r="H653" s="138"/>
      <c r="I653" s="138"/>
      <c r="J653" s="138"/>
      <c r="K653" s="138"/>
      <c r="L653" s="138"/>
      <c r="M653" s="138"/>
      <c r="N653" s="138"/>
      <c r="O653" s="138"/>
      <c r="P653" s="138"/>
    </row>
    <row r="654" spans="1:16">
      <c r="A654" s="138"/>
      <c r="B654" s="139"/>
      <c r="C654" s="138"/>
      <c r="D654" s="138"/>
      <c r="E654" s="138"/>
      <c r="F654" s="138"/>
      <c r="G654" s="138"/>
      <c r="H654" s="138"/>
      <c r="I654" s="138"/>
      <c r="J654" s="138"/>
      <c r="K654" s="138"/>
      <c r="L654" s="138"/>
      <c r="M654" s="138"/>
      <c r="N654" s="138"/>
      <c r="O654" s="138"/>
      <c r="P654" s="138"/>
    </row>
    <row r="655" spans="1:16">
      <c r="A655" s="138"/>
      <c r="B655" s="139"/>
      <c r="C655" s="138"/>
      <c r="D655" s="138"/>
      <c r="E655" s="138"/>
      <c r="F655" s="138"/>
      <c r="G655" s="138"/>
      <c r="H655" s="138"/>
      <c r="I655" s="138"/>
      <c r="J655" s="138"/>
      <c r="K655" s="138"/>
      <c r="L655" s="138"/>
      <c r="M655" s="138"/>
      <c r="N655" s="138"/>
      <c r="O655" s="138"/>
      <c r="P655" s="138"/>
    </row>
    <row r="656" spans="1:16">
      <c r="A656" s="138"/>
      <c r="B656" s="139"/>
      <c r="C656" s="138"/>
      <c r="D656" s="138"/>
      <c r="E656" s="138"/>
      <c r="F656" s="138"/>
      <c r="G656" s="138"/>
      <c r="H656" s="138"/>
      <c r="I656" s="138"/>
      <c r="J656" s="138"/>
      <c r="K656" s="138"/>
      <c r="L656" s="138"/>
      <c r="M656" s="138"/>
      <c r="N656" s="138"/>
      <c r="O656" s="138"/>
      <c r="P656" s="138"/>
    </row>
    <row r="657" spans="1:16">
      <c r="A657" s="138"/>
      <c r="B657" s="139"/>
      <c r="C657" s="138"/>
      <c r="D657" s="138"/>
      <c r="E657" s="138"/>
      <c r="F657" s="138"/>
      <c r="G657" s="138"/>
      <c r="H657" s="138"/>
      <c r="I657" s="138"/>
      <c r="J657" s="138"/>
      <c r="K657" s="138"/>
      <c r="L657" s="138"/>
      <c r="M657" s="138"/>
      <c r="N657" s="138"/>
      <c r="O657" s="138"/>
      <c r="P657" s="138"/>
    </row>
    <row r="658" spans="1:16">
      <c r="A658" s="138"/>
      <c r="B658" s="139"/>
      <c r="C658" s="138"/>
      <c r="D658" s="138"/>
      <c r="E658" s="138"/>
      <c r="F658" s="138"/>
      <c r="G658" s="138"/>
      <c r="H658" s="138"/>
      <c r="I658" s="138"/>
      <c r="J658" s="138"/>
      <c r="K658" s="138"/>
      <c r="L658" s="138"/>
      <c r="M658" s="138"/>
      <c r="N658" s="138"/>
      <c r="O658" s="138"/>
      <c r="P658" s="138"/>
    </row>
    <row r="659" spans="1:16">
      <c r="A659" s="138"/>
      <c r="B659" s="139"/>
      <c r="C659" s="138"/>
      <c r="D659" s="138"/>
      <c r="E659" s="138"/>
      <c r="F659" s="138"/>
      <c r="G659" s="138"/>
      <c r="H659" s="138"/>
      <c r="I659" s="138"/>
      <c r="J659" s="138"/>
      <c r="K659" s="138"/>
      <c r="L659" s="138"/>
      <c r="M659" s="138"/>
      <c r="N659" s="138"/>
      <c r="O659" s="138"/>
      <c r="P659" s="138"/>
    </row>
    <row r="660" spans="1:16">
      <c r="A660" s="138"/>
      <c r="B660" s="139"/>
      <c r="C660" s="138"/>
      <c r="D660" s="138"/>
      <c r="E660" s="138"/>
      <c r="F660" s="138"/>
      <c r="G660" s="138"/>
      <c r="H660" s="138"/>
      <c r="I660" s="138"/>
      <c r="J660" s="138"/>
      <c r="K660" s="138"/>
      <c r="L660" s="138"/>
      <c r="M660" s="138"/>
      <c r="N660" s="138"/>
      <c r="O660" s="138"/>
      <c r="P660" s="138"/>
    </row>
    <row r="661" spans="1:16">
      <c r="A661" s="138"/>
      <c r="B661" s="139"/>
      <c r="C661" s="138"/>
      <c r="D661" s="138"/>
      <c r="E661" s="138"/>
      <c r="F661" s="138"/>
      <c r="G661" s="138"/>
      <c r="H661" s="138"/>
      <c r="I661" s="138"/>
      <c r="J661" s="138"/>
      <c r="K661" s="138"/>
      <c r="L661" s="138"/>
      <c r="M661" s="138"/>
      <c r="N661" s="138"/>
      <c r="O661" s="138"/>
      <c r="P661" s="138"/>
    </row>
    <row r="662" spans="1:16">
      <c r="A662" s="138"/>
      <c r="B662" s="139"/>
      <c r="C662" s="138"/>
      <c r="D662" s="138"/>
      <c r="E662" s="138"/>
      <c r="F662" s="138"/>
      <c r="G662" s="138"/>
      <c r="H662" s="138"/>
      <c r="I662" s="138"/>
      <c r="J662" s="138"/>
      <c r="K662" s="138"/>
      <c r="L662" s="138"/>
      <c r="M662" s="138"/>
      <c r="N662" s="138"/>
      <c r="O662" s="138"/>
      <c r="P662" s="138"/>
    </row>
    <row r="663" spans="1:16">
      <c r="A663" s="138"/>
      <c r="B663" s="139"/>
      <c r="C663" s="138"/>
      <c r="D663" s="138"/>
      <c r="E663" s="138"/>
      <c r="F663" s="138"/>
      <c r="G663" s="138"/>
      <c r="H663" s="138"/>
      <c r="I663" s="138"/>
      <c r="J663" s="138"/>
      <c r="K663" s="138"/>
      <c r="L663" s="138"/>
      <c r="M663" s="138"/>
      <c r="N663" s="138"/>
      <c r="O663" s="138"/>
      <c r="P663" s="138"/>
    </row>
    <row r="664" spans="1:16">
      <c r="A664" s="138"/>
      <c r="B664" s="139"/>
      <c r="C664" s="138"/>
      <c r="D664" s="138"/>
      <c r="E664" s="138"/>
      <c r="F664" s="138"/>
      <c r="G664" s="138"/>
      <c r="H664" s="138"/>
      <c r="I664" s="138"/>
      <c r="J664" s="138"/>
      <c r="K664" s="138"/>
      <c r="L664" s="138"/>
      <c r="M664" s="138"/>
      <c r="N664" s="138"/>
      <c r="O664" s="138"/>
      <c r="P664" s="138"/>
    </row>
    <row r="665" spans="1:16">
      <c r="A665" s="138"/>
      <c r="B665" s="139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</row>
    <row r="666" spans="1:16">
      <c r="A666" s="138"/>
      <c r="B666" s="139"/>
      <c r="C666" s="138"/>
      <c r="D666" s="138"/>
      <c r="E666" s="138"/>
      <c r="F666" s="138"/>
      <c r="G666" s="138"/>
      <c r="H666" s="138"/>
      <c r="I666" s="138"/>
      <c r="J666" s="138"/>
      <c r="K666" s="138"/>
      <c r="L666" s="138"/>
      <c r="M666" s="138"/>
      <c r="N666" s="138"/>
      <c r="O666" s="138"/>
      <c r="P666" s="138"/>
    </row>
    <row r="667" spans="1:16">
      <c r="A667" s="138"/>
      <c r="B667" s="139"/>
      <c r="C667" s="138"/>
      <c r="D667" s="138"/>
      <c r="E667" s="138"/>
      <c r="F667" s="138"/>
      <c r="G667" s="138"/>
      <c r="H667" s="138"/>
      <c r="I667" s="138"/>
      <c r="J667" s="138"/>
      <c r="K667" s="138"/>
      <c r="L667" s="138"/>
      <c r="M667" s="138"/>
      <c r="N667" s="138"/>
      <c r="O667" s="138"/>
      <c r="P667" s="138"/>
    </row>
    <row r="668" spans="1:16">
      <c r="A668" s="138"/>
      <c r="B668" s="139"/>
      <c r="C668" s="138"/>
      <c r="D668" s="138"/>
      <c r="E668" s="138"/>
      <c r="F668" s="138"/>
      <c r="G668" s="138"/>
      <c r="H668" s="138"/>
      <c r="I668" s="138"/>
      <c r="J668" s="138"/>
      <c r="K668" s="138"/>
      <c r="L668" s="138"/>
      <c r="M668" s="138"/>
      <c r="N668" s="138"/>
      <c r="O668" s="138"/>
      <c r="P668" s="138"/>
    </row>
    <row r="669" spans="1:16">
      <c r="A669" s="138"/>
      <c r="B669" s="139"/>
      <c r="C669" s="138"/>
      <c r="D669" s="138"/>
      <c r="E669" s="138"/>
      <c r="F669" s="138"/>
      <c r="G669" s="138"/>
      <c r="H669" s="138"/>
      <c r="I669" s="138"/>
      <c r="J669" s="138"/>
      <c r="K669" s="138"/>
      <c r="L669" s="138"/>
      <c r="M669" s="138"/>
      <c r="N669" s="138"/>
      <c r="O669" s="138"/>
      <c r="P669" s="138"/>
    </row>
    <row r="670" spans="1:16">
      <c r="A670" s="138"/>
      <c r="B670" s="139"/>
      <c r="C670" s="138"/>
      <c r="D670" s="138"/>
      <c r="E670" s="138"/>
      <c r="F670" s="138"/>
      <c r="G670" s="138"/>
      <c r="H670" s="138"/>
      <c r="I670" s="138"/>
      <c r="J670" s="138"/>
      <c r="K670" s="138"/>
      <c r="L670" s="138"/>
      <c r="M670" s="138"/>
      <c r="N670" s="138"/>
      <c r="O670" s="138"/>
      <c r="P670" s="138"/>
    </row>
    <row r="671" spans="1:16">
      <c r="A671" s="138"/>
      <c r="B671" s="139"/>
      <c r="C671" s="138"/>
      <c r="D671" s="138"/>
      <c r="E671" s="138"/>
      <c r="F671" s="138"/>
      <c r="G671" s="138"/>
      <c r="H671" s="138"/>
      <c r="I671" s="138"/>
      <c r="J671" s="138"/>
      <c r="K671" s="138"/>
      <c r="L671" s="138"/>
      <c r="M671" s="138"/>
      <c r="N671" s="138"/>
      <c r="O671" s="138"/>
      <c r="P671" s="138"/>
    </row>
    <row r="672" spans="1:16">
      <c r="A672" s="138"/>
      <c r="B672" s="139"/>
      <c r="C672" s="138"/>
      <c r="D672" s="138"/>
      <c r="E672" s="138"/>
      <c r="F672" s="138"/>
      <c r="G672" s="138"/>
      <c r="H672" s="138"/>
      <c r="I672" s="138"/>
      <c r="J672" s="138"/>
      <c r="K672" s="138"/>
      <c r="L672" s="138"/>
      <c r="M672" s="138"/>
      <c r="N672" s="138"/>
      <c r="O672" s="138"/>
      <c r="P672" s="138"/>
    </row>
    <row r="673" spans="1:16">
      <c r="A673" s="138"/>
      <c r="B673" s="139"/>
      <c r="C673" s="138"/>
      <c r="D673" s="138"/>
      <c r="E673" s="138"/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138"/>
    </row>
    <row r="674" spans="1:16">
      <c r="A674" s="138"/>
      <c r="B674" s="139"/>
      <c r="C674" s="138"/>
      <c r="D674" s="138"/>
      <c r="E674" s="138"/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138"/>
    </row>
    <row r="675" spans="1:16">
      <c r="A675" s="138"/>
      <c r="B675" s="139"/>
      <c r="C675" s="138"/>
      <c r="D675" s="138"/>
      <c r="E675" s="138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138"/>
    </row>
    <row r="676" spans="1:16">
      <c r="A676" s="138"/>
      <c r="B676" s="139"/>
      <c r="C676" s="138"/>
      <c r="D676" s="138"/>
      <c r="E676" s="138"/>
      <c r="F676" s="138"/>
      <c r="G676" s="138"/>
      <c r="H676" s="138"/>
      <c r="I676" s="138"/>
      <c r="J676" s="138"/>
      <c r="K676" s="138"/>
      <c r="L676" s="138"/>
      <c r="M676" s="138"/>
      <c r="N676" s="138"/>
      <c r="O676" s="138"/>
      <c r="P676" s="138"/>
    </row>
    <row r="677" spans="1:16">
      <c r="A677" s="138"/>
      <c r="B677" s="139"/>
      <c r="C677" s="138"/>
      <c r="D677" s="138"/>
      <c r="E677" s="138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138"/>
    </row>
    <row r="678" spans="1:16">
      <c r="A678" s="138"/>
      <c r="B678" s="139"/>
      <c r="C678" s="138"/>
      <c r="D678" s="138"/>
      <c r="E678" s="138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  <c r="P678" s="138"/>
    </row>
    <row r="679" spans="1:16">
      <c r="A679" s="138"/>
      <c r="B679" s="139"/>
      <c r="C679" s="138"/>
      <c r="D679" s="138"/>
      <c r="E679" s="138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138"/>
    </row>
    <row r="680" spans="1:16">
      <c r="A680" s="138"/>
      <c r="B680" s="139"/>
      <c r="C680" s="138"/>
      <c r="D680" s="138"/>
      <c r="E680" s="138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138"/>
    </row>
    <row r="681" spans="1:16">
      <c r="A681" s="138"/>
      <c r="B681" s="139"/>
      <c r="C681" s="138"/>
      <c r="D681" s="138"/>
      <c r="E681" s="138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  <c r="P681" s="138"/>
    </row>
    <row r="682" spans="1:16">
      <c r="A682" s="138"/>
      <c r="B682" s="139"/>
      <c r="C682" s="138"/>
      <c r="D682" s="138"/>
      <c r="E682" s="138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  <c r="P682" s="138"/>
    </row>
    <row r="683" spans="1:16">
      <c r="A683" s="138"/>
      <c r="B683" s="139"/>
      <c r="C683" s="138"/>
      <c r="D683" s="138"/>
      <c r="E683" s="138"/>
      <c r="F683" s="138"/>
      <c r="G683" s="138"/>
      <c r="H683" s="138"/>
      <c r="I683" s="138"/>
      <c r="J683" s="138"/>
      <c r="K683" s="138"/>
      <c r="L683" s="138"/>
      <c r="M683" s="138"/>
      <c r="N683" s="138"/>
      <c r="O683" s="138"/>
      <c r="P683" s="138"/>
    </row>
    <row r="684" spans="1:16">
      <c r="A684" s="138"/>
      <c r="B684" s="139"/>
      <c r="C684" s="138"/>
      <c r="D684" s="138"/>
      <c r="E684" s="138"/>
      <c r="F684" s="138"/>
      <c r="G684" s="138"/>
      <c r="H684" s="138"/>
      <c r="I684" s="138"/>
      <c r="J684" s="138"/>
      <c r="K684" s="138"/>
      <c r="L684" s="138"/>
      <c r="M684" s="138"/>
      <c r="N684" s="138"/>
      <c r="O684" s="138"/>
      <c r="P684" s="138"/>
    </row>
    <row r="685" spans="1:16">
      <c r="A685" s="138"/>
      <c r="B685" s="139"/>
      <c r="C685" s="138"/>
      <c r="D685" s="138"/>
      <c r="E685" s="138"/>
      <c r="F685" s="138"/>
      <c r="G685" s="138"/>
      <c r="H685" s="138"/>
      <c r="I685" s="138"/>
      <c r="J685" s="138"/>
      <c r="K685" s="138"/>
      <c r="L685" s="138"/>
      <c r="M685" s="138"/>
      <c r="N685" s="138"/>
      <c r="O685" s="138"/>
      <c r="P685" s="138"/>
    </row>
    <row r="686" spans="1:16">
      <c r="A686" s="138"/>
      <c r="B686" s="139"/>
      <c r="C686" s="138"/>
      <c r="D686" s="138"/>
      <c r="E686" s="138"/>
      <c r="F686" s="138"/>
      <c r="G686" s="138"/>
      <c r="H686" s="138"/>
      <c r="I686" s="138"/>
      <c r="J686" s="138"/>
      <c r="K686" s="138"/>
      <c r="L686" s="138"/>
      <c r="M686" s="138"/>
      <c r="N686" s="138"/>
      <c r="O686" s="138"/>
      <c r="P686" s="138"/>
    </row>
    <row r="687" spans="1:16">
      <c r="A687" s="138"/>
      <c r="B687" s="139"/>
      <c r="C687" s="138"/>
      <c r="D687" s="138"/>
      <c r="E687" s="138"/>
      <c r="F687" s="138"/>
      <c r="G687" s="138"/>
      <c r="H687" s="138"/>
      <c r="I687" s="138"/>
      <c r="J687" s="138"/>
      <c r="K687" s="138"/>
      <c r="L687" s="138"/>
      <c r="M687" s="138"/>
      <c r="N687" s="138"/>
      <c r="O687" s="138"/>
      <c r="P687" s="138"/>
    </row>
    <row r="688" spans="1:16">
      <c r="A688" s="138"/>
      <c r="B688" s="139"/>
      <c r="C688" s="138"/>
      <c r="D688" s="138"/>
      <c r="E688" s="138"/>
      <c r="F688" s="138"/>
      <c r="G688" s="138"/>
      <c r="H688" s="138"/>
      <c r="I688" s="138"/>
      <c r="J688" s="138"/>
      <c r="K688" s="138"/>
      <c r="L688" s="138"/>
      <c r="M688" s="138"/>
      <c r="N688" s="138"/>
      <c r="O688" s="138"/>
      <c r="P688" s="138"/>
    </row>
    <row r="689" spans="1:16">
      <c r="A689" s="138"/>
      <c r="B689" s="139"/>
      <c r="C689" s="138"/>
      <c r="D689" s="138"/>
      <c r="E689" s="138"/>
      <c r="F689" s="138"/>
      <c r="G689" s="138"/>
      <c r="H689" s="138"/>
      <c r="I689" s="138"/>
      <c r="J689" s="138"/>
      <c r="K689" s="138"/>
      <c r="L689" s="138"/>
      <c r="M689" s="138"/>
      <c r="N689" s="138"/>
      <c r="O689" s="138"/>
      <c r="P689" s="138"/>
    </row>
    <row r="690" spans="1:16">
      <c r="A690" s="138"/>
      <c r="B690" s="139"/>
      <c r="C690" s="138"/>
      <c r="D690" s="138"/>
      <c r="E690" s="138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  <c r="P690" s="138"/>
    </row>
    <row r="691" spans="1:16">
      <c r="A691" s="138"/>
      <c r="B691" s="139"/>
      <c r="C691" s="138"/>
      <c r="D691" s="138"/>
      <c r="E691" s="138"/>
      <c r="F691" s="138"/>
      <c r="G691" s="138"/>
      <c r="H691" s="138"/>
      <c r="I691" s="138"/>
      <c r="J691" s="138"/>
      <c r="K691" s="138"/>
      <c r="L691" s="138"/>
      <c r="M691" s="138"/>
      <c r="N691" s="138"/>
      <c r="O691" s="138"/>
      <c r="P691" s="138"/>
    </row>
    <row r="692" spans="1:16">
      <c r="A692" s="138"/>
      <c r="B692" s="139"/>
      <c r="C692" s="138"/>
      <c r="D692" s="138"/>
      <c r="E692" s="138"/>
      <c r="F692" s="138"/>
      <c r="G692" s="138"/>
      <c r="H692" s="138"/>
      <c r="I692" s="138"/>
      <c r="J692" s="138"/>
      <c r="K692" s="138"/>
      <c r="L692" s="138"/>
      <c r="M692" s="138"/>
      <c r="N692" s="138"/>
      <c r="O692" s="138"/>
      <c r="P692" s="138"/>
    </row>
    <row r="693" spans="1:16">
      <c r="A693" s="138"/>
      <c r="B693" s="139"/>
      <c r="C693" s="138"/>
      <c r="D693" s="138"/>
      <c r="E693" s="138"/>
      <c r="F693" s="138"/>
      <c r="G693" s="138"/>
      <c r="H693" s="138"/>
      <c r="I693" s="138"/>
      <c r="J693" s="138"/>
      <c r="K693" s="138"/>
      <c r="L693" s="138"/>
      <c r="M693" s="138"/>
      <c r="N693" s="138"/>
      <c r="O693" s="138"/>
      <c r="P693" s="138"/>
    </row>
    <row r="694" spans="1:16">
      <c r="A694" s="138"/>
      <c r="B694" s="139"/>
      <c r="C694" s="138"/>
      <c r="D694" s="138"/>
      <c r="E694" s="138"/>
      <c r="F694" s="138"/>
      <c r="G694" s="138"/>
      <c r="H694" s="138"/>
      <c r="I694" s="138"/>
      <c r="J694" s="138"/>
      <c r="K694" s="138"/>
      <c r="L694" s="138"/>
      <c r="M694" s="138"/>
      <c r="N694" s="138"/>
      <c r="O694" s="138"/>
      <c r="P694" s="138"/>
    </row>
    <row r="695" spans="1:16">
      <c r="A695" s="138"/>
      <c r="B695" s="139"/>
      <c r="C695" s="138"/>
      <c r="D695" s="138"/>
      <c r="E695" s="138"/>
      <c r="F695" s="138"/>
      <c r="G695" s="138"/>
      <c r="H695" s="138"/>
      <c r="I695" s="138"/>
      <c r="J695" s="138"/>
      <c r="K695" s="138"/>
      <c r="L695" s="138"/>
      <c r="M695" s="138"/>
      <c r="N695" s="138"/>
      <c r="O695" s="138"/>
      <c r="P695" s="138"/>
    </row>
    <row r="696" spans="1:16">
      <c r="A696" s="138"/>
      <c r="B696" s="139"/>
      <c r="C696" s="138"/>
      <c r="D696" s="138"/>
      <c r="E696" s="138"/>
      <c r="F696" s="138"/>
      <c r="G696" s="138"/>
      <c r="H696" s="138"/>
      <c r="I696" s="138"/>
      <c r="J696" s="138"/>
      <c r="K696" s="138"/>
      <c r="L696" s="138"/>
      <c r="M696" s="138"/>
      <c r="N696" s="138"/>
      <c r="O696" s="138"/>
      <c r="P696" s="138"/>
    </row>
    <row r="697" spans="1:16">
      <c r="A697" s="138"/>
      <c r="B697" s="139"/>
      <c r="C697" s="138"/>
      <c r="D697" s="138"/>
      <c r="E697" s="138"/>
      <c r="F697" s="138"/>
      <c r="G697" s="138"/>
      <c r="H697" s="138"/>
      <c r="I697" s="138"/>
      <c r="J697" s="138"/>
      <c r="K697" s="138"/>
      <c r="L697" s="138"/>
      <c r="M697" s="138"/>
      <c r="N697" s="138"/>
      <c r="O697" s="138"/>
      <c r="P697" s="138"/>
    </row>
    <row r="698" spans="1:16">
      <c r="A698" s="138"/>
      <c r="B698" s="139"/>
      <c r="C698" s="138"/>
      <c r="D698" s="138"/>
      <c r="E698" s="138"/>
      <c r="F698" s="138"/>
      <c r="G698" s="138"/>
      <c r="H698" s="138"/>
      <c r="I698" s="138"/>
      <c r="J698" s="138"/>
      <c r="K698" s="138"/>
      <c r="L698" s="138"/>
      <c r="M698" s="138"/>
      <c r="N698" s="138"/>
      <c r="O698" s="138"/>
      <c r="P698" s="138"/>
    </row>
    <row r="699" spans="1:16">
      <c r="A699" s="138"/>
      <c r="B699" s="139"/>
      <c r="C699" s="138"/>
      <c r="D699" s="138"/>
      <c r="E699" s="138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  <c r="P699" s="138"/>
    </row>
    <row r="700" spans="1:16">
      <c r="A700" s="138"/>
      <c r="B700" s="139"/>
      <c r="C700" s="138"/>
      <c r="D700" s="138"/>
      <c r="E700" s="138"/>
      <c r="F700" s="138"/>
      <c r="G700" s="138"/>
      <c r="H700" s="138"/>
      <c r="I700" s="138"/>
      <c r="J700" s="138"/>
      <c r="K700" s="138"/>
      <c r="L700" s="138"/>
      <c r="M700" s="138"/>
      <c r="N700" s="138"/>
      <c r="O700" s="138"/>
      <c r="P700" s="138"/>
    </row>
    <row r="701" spans="1:16">
      <c r="A701" s="138"/>
      <c r="B701" s="139"/>
      <c r="C701" s="138"/>
      <c r="D701" s="138"/>
      <c r="E701" s="138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  <c r="P701" s="138"/>
    </row>
    <row r="702" spans="1:16">
      <c r="A702" s="138"/>
      <c r="B702" s="139"/>
      <c r="C702" s="138"/>
      <c r="D702" s="138"/>
      <c r="E702" s="138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138"/>
    </row>
    <row r="703" spans="1:16">
      <c r="A703" s="138"/>
      <c r="B703" s="139"/>
      <c r="C703" s="138"/>
      <c r="D703" s="138"/>
      <c r="E703" s="138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  <c r="P703" s="138"/>
    </row>
    <row r="704" spans="1:16">
      <c r="A704" s="138"/>
      <c r="B704" s="139"/>
      <c r="C704" s="138"/>
      <c r="D704" s="138"/>
      <c r="E704" s="138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</row>
    <row r="705" spans="1:16">
      <c r="A705" s="138"/>
      <c r="B705" s="139"/>
      <c r="C705" s="138"/>
      <c r="D705" s="138"/>
      <c r="E705" s="138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  <c r="P705" s="138"/>
    </row>
    <row r="706" spans="1:16">
      <c r="A706" s="138"/>
      <c r="B706" s="139"/>
      <c r="C706" s="138"/>
      <c r="D706" s="138"/>
      <c r="E706" s="138"/>
      <c r="F706" s="138"/>
      <c r="G706" s="138"/>
      <c r="H706" s="138"/>
      <c r="I706" s="138"/>
      <c r="J706" s="138"/>
      <c r="K706" s="138"/>
      <c r="L706" s="138"/>
      <c r="M706" s="138"/>
      <c r="N706" s="138"/>
      <c r="O706" s="138"/>
      <c r="P706" s="138"/>
    </row>
    <row r="707" spans="1:16">
      <c r="A707" s="138"/>
      <c r="B707" s="139"/>
      <c r="C707" s="138"/>
      <c r="D707" s="138"/>
      <c r="E707" s="138"/>
      <c r="F707" s="138"/>
      <c r="G707" s="138"/>
      <c r="H707" s="138"/>
      <c r="I707" s="138"/>
      <c r="J707" s="138"/>
      <c r="K707" s="138"/>
      <c r="L707" s="138"/>
      <c r="M707" s="138"/>
      <c r="N707" s="138"/>
      <c r="O707" s="138"/>
      <c r="P707" s="138"/>
    </row>
    <row r="708" spans="1:16">
      <c r="A708" s="138"/>
      <c r="B708" s="139"/>
      <c r="C708" s="138"/>
      <c r="D708" s="138"/>
      <c r="E708" s="138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  <c r="P708" s="138"/>
    </row>
    <row r="709" spans="1:16">
      <c r="A709" s="138"/>
      <c r="B709" s="139"/>
      <c r="C709" s="138"/>
      <c r="D709" s="138"/>
      <c r="E709" s="138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  <c r="P709" s="138"/>
    </row>
    <row r="710" spans="1:16">
      <c r="A710" s="138"/>
      <c r="B710" s="139"/>
      <c r="C710" s="138"/>
      <c r="D710" s="138"/>
      <c r="E710" s="138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  <c r="P710" s="138"/>
    </row>
    <row r="711" spans="1:16">
      <c r="A711" s="138"/>
      <c r="B711" s="139"/>
      <c r="C711" s="138"/>
      <c r="D711" s="138"/>
      <c r="E711" s="138"/>
      <c r="F711" s="138"/>
      <c r="G711" s="138"/>
      <c r="H711" s="138"/>
      <c r="I711" s="138"/>
      <c r="J711" s="138"/>
      <c r="K711" s="138"/>
      <c r="L711" s="138"/>
      <c r="M711" s="138"/>
      <c r="N711" s="138"/>
      <c r="O711" s="138"/>
      <c r="P711" s="138"/>
    </row>
    <row r="712" spans="1:16">
      <c r="A712" s="138"/>
      <c r="B712" s="139"/>
      <c r="C712" s="138"/>
      <c r="D712" s="138"/>
      <c r="E712" s="138"/>
      <c r="F712" s="138"/>
      <c r="G712" s="138"/>
      <c r="H712" s="138"/>
      <c r="I712" s="138"/>
      <c r="J712" s="138"/>
      <c r="K712" s="138"/>
      <c r="L712" s="138"/>
      <c r="M712" s="138"/>
      <c r="N712" s="138"/>
      <c r="O712" s="138"/>
      <c r="P712" s="138"/>
    </row>
    <row r="713" spans="1:16">
      <c r="A713" s="138"/>
      <c r="B713" s="139"/>
      <c r="C713" s="138"/>
      <c r="D713" s="138"/>
      <c r="E713" s="138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138"/>
    </row>
    <row r="714" spans="1:16">
      <c r="A714" s="138"/>
      <c r="B714" s="139"/>
      <c r="C714" s="138"/>
      <c r="D714" s="138"/>
      <c r="E714" s="138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  <c r="P714" s="138"/>
    </row>
    <row r="715" spans="1:16">
      <c r="A715" s="138"/>
      <c r="B715" s="139"/>
      <c r="C715" s="138"/>
      <c r="D715" s="138"/>
      <c r="E715" s="138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  <c r="P715" s="138"/>
    </row>
    <row r="716" spans="1:16">
      <c r="A716" s="138"/>
      <c r="B716" s="139"/>
      <c r="C716" s="138"/>
      <c r="D716" s="138"/>
      <c r="E716" s="138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  <c r="P716" s="138"/>
    </row>
    <row r="717" spans="1:16">
      <c r="A717" s="138"/>
      <c r="B717" s="139"/>
      <c r="C717" s="138"/>
      <c r="D717" s="138"/>
      <c r="E717" s="138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  <c r="P717" s="138"/>
    </row>
    <row r="718" spans="1:16">
      <c r="A718" s="138"/>
      <c r="B718" s="139"/>
      <c r="C718" s="138"/>
      <c r="D718" s="138"/>
      <c r="E718" s="138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138"/>
    </row>
    <row r="719" spans="1:16">
      <c r="A719" s="138"/>
      <c r="B719" s="139"/>
      <c r="C719" s="138"/>
      <c r="D719" s="138"/>
      <c r="E719" s="138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  <c r="P719" s="138"/>
    </row>
    <row r="720" spans="1:16">
      <c r="A720" s="138"/>
      <c r="B720" s="139"/>
      <c r="C720" s="138"/>
      <c r="D720" s="138"/>
      <c r="E720" s="138"/>
      <c r="F720" s="138"/>
      <c r="G720" s="138"/>
      <c r="H720" s="138"/>
      <c r="I720" s="138"/>
      <c r="J720" s="138"/>
      <c r="K720" s="138"/>
      <c r="L720" s="138"/>
      <c r="M720" s="138"/>
      <c r="N720" s="138"/>
      <c r="O720" s="138"/>
      <c r="P720" s="138"/>
    </row>
    <row r="721" spans="1:16">
      <c r="A721" s="138"/>
      <c r="B721" s="139"/>
      <c r="C721" s="138"/>
      <c r="D721" s="138"/>
      <c r="E721" s="138"/>
      <c r="F721" s="138"/>
      <c r="G721" s="138"/>
      <c r="H721" s="138"/>
      <c r="I721" s="138"/>
      <c r="J721" s="138"/>
      <c r="K721" s="138"/>
      <c r="L721" s="138"/>
      <c r="M721" s="138"/>
      <c r="N721" s="138"/>
      <c r="O721" s="138"/>
      <c r="P721" s="138"/>
    </row>
    <row r="722" spans="1:16">
      <c r="A722" s="138"/>
      <c r="B722" s="139"/>
      <c r="C722" s="138"/>
      <c r="D722" s="138"/>
      <c r="E722" s="138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  <c r="P722" s="138"/>
    </row>
    <row r="723" spans="1:16">
      <c r="A723" s="138"/>
      <c r="B723" s="139"/>
      <c r="C723" s="138"/>
      <c r="D723" s="138"/>
      <c r="E723" s="138"/>
      <c r="F723" s="138"/>
      <c r="G723" s="138"/>
      <c r="H723" s="138"/>
      <c r="I723" s="138"/>
      <c r="J723" s="138"/>
      <c r="K723" s="138"/>
      <c r="L723" s="138"/>
      <c r="M723" s="138"/>
      <c r="N723" s="138"/>
      <c r="O723" s="138"/>
      <c r="P723" s="138"/>
    </row>
    <row r="724" spans="1:16">
      <c r="A724" s="138"/>
      <c r="B724" s="139"/>
      <c r="C724" s="138"/>
      <c r="D724" s="138"/>
      <c r="E724" s="138"/>
      <c r="F724" s="138"/>
      <c r="G724" s="138"/>
      <c r="H724" s="138"/>
      <c r="I724" s="138"/>
      <c r="J724" s="138"/>
      <c r="K724" s="138"/>
      <c r="L724" s="138"/>
      <c r="M724" s="138"/>
      <c r="N724" s="138"/>
      <c r="O724" s="138"/>
      <c r="P724" s="138"/>
    </row>
    <row r="725" spans="1:16">
      <c r="A725" s="138"/>
      <c r="B725" s="139"/>
      <c r="C725" s="138"/>
      <c r="D725" s="138"/>
      <c r="E725" s="138"/>
      <c r="F725" s="138"/>
      <c r="G725" s="138"/>
      <c r="H725" s="138"/>
      <c r="I725" s="138"/>
      <c r="J725" s="138"/>
      <c r="K725" s="138"/>
      <c r="L725" s="138"/>
      <c r="M725" s="138"/>
      <c r="N725" s="138"/>
      <c r="O725" s="138"/>
      <c r="P725" s="138"/>
    </row>
    <row r="726" spans="1:16">
      <c r="A726" s="138"/>
      <c r="B726" s="139"/>
      <c r="C726" s="138"/>
      <c r="D726" s="138"/>
      <c r="E726" s="138"/>
      <c r="F726" s="138"/>
      <c r="G726" s="138"/>
      <c r="H726" s="138"/>
      <c r="I726" s="138"/>
      <c r="J726" s="138"/>
      <c r="K726" s="138"/>
      <c r="L726" s="138"/>
      <c r="M726" s="138"/>
      <c r="N726" s="138"/>
      <c r="O726" s="138"/>
      <c r="P726" s="138"/>
    </row>
    <row r="727" spans="1:16">
      <c r="A727" s="138"/>
      <c r="B727" s="139"/>
      <c r="C727" s="138"/>
      <c r="D727" s="138"/>
      <c r="E727" s="138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138"/>
    </row>
    <row r="728" spans="1:16">
      <c r="A728" s="138"/>
      <c r="B728" s="139"/>
      <c r="C728" s="138"/>
      <c r="D728" s="138"/>
      <c r="E728" s="138"/>
      <c r="F728" s="138"/>
      <c r="G728" s="138"/>
      <c r="H728" s="138"/>
      <c r="I728" s="138"/>
      <c r="J728" s="138"/>
      <c r="K728" s="138"/>
      <c r="L728" s="138"/>
      <c r="M728" s="138"/>
      <c r="N728" s="138"/>
      <c r="O728" s="138"/>
      <c r="P728" s="138"/>
    </row>
    <row r="729" spans="1:16">
      <c r="A729" s="138"/>
      <c r="B729" s="139"/>
      <c r="C729" s="138"/>
      <c r="D729" s="138"/>
      <c r="E729" s="138"/>
      <c r="F729" s="138"/>
      <c r="G729" s="138"/>
      <c r="H729" s="138"/>
      <c r="I729" s="138"/>
      <c r="J729" s="138"/>
      <c r="K729" s="138"/>
      <c r="L729" s="138"/>
      <c r="M729" s="138"/>
      <c r="N729" s="138"/>
      <c r="O729" s="138"/>
      <c r="P729" s="138"/>
    </row>
    <row r="730" spans="1:16">
      <c r="A730" s="138"/>
      <c r="B730" s="139"/>
      <c r="C730" s="138"/>
      <c r="D730" s="138"/>
      <c r="E730" s="138"/>
      <c r="F730" s="138"/>
      <c r="G730" s="138"/>
      <c r="H730" s="138"/>
      <c r="I730" s="138"/>
      <c r="J730" s="138"/>
      <c r="K730" s="138"/>
      <c r="L730" s="138"/>
      <c r="M730" s="138"/>
      <c r="N730" s="138"/>
      <c r="O730" s="138"/>
      <c r="P730" s="138"/>
    </row>
    <row r="731" spans="1:16">
      <c r="A731" s="138"/>
      <c r="B731" s="139"/>
      <c r="C731" s="138"/>
      <c r="D731" s="138"/>
      <c r="E731" s="138"/>
      <c r="F731" s="138"/>
      <c r="G731" s="138"/>
      <c r="H731" s="138"/>
      <c r="I731" s="138"/>
      <c r="J731" s="138"/>
      <c r="K731" s="138"/>
      <c r="L731" s="138"/>
      <c r="M731" s="138"/>
      <c r="N731" s="138"/>
      <c r="O731" s="138"/>
      <c r="P731" s="138"/>
    </row>
    <row r="732" spans="1:16">
      <c r="A732" s="138"/>
      <c r="B732" s="139"/>
      <c r="C732" s="138"/>
      <c r="D732" s="138"/>
      <c r="E732" s="138"/>
      <c r="F732" s="138"/>
      <c r="G732" s="138"/>
      <c r="H732" s="138"/>
      <c r="I732" s="138"/>
      <c r="J732" s="138"/>
      <c r="K732" s="138"/>
      <c r="L732" s="138"/>
      <c r="M732" s="138"/>
      <c r="N732" s="138"/>
      <c r="O732" s="138"/>
      <c r="P732" s="138"/>
    </row>
    <row r="733" spans="1:16">
      <c r="A733" s="138"/>
      <c r="B733" s="139"/>
      <c r="C733" s="138"/>
      <c r="D733" s="138"/>
      <c r="E733" s="138"/>
      <c r="F733" s="138"/>
      <c r="G733" s="138"/>
      <c r="H733" s="138"/>
      <c r="I733" s="138"/>
      <c r="J733" s="138"/>
      <c r="K733" s="138"/>
      <c r="L733" s="138"/>
      <c r="M733" s="138"/>
      <c r="N733" s="138"/>
      <c r="O733" s="138"/>
      <c r="P733" s="138"/>
    </row>
    <row r="734" spans="1:16">
      <c r="A734" s="138"/>
      <c r="B734" s="139"/>
      <c r="C734" s="138"/>
      <c r="D734" s="138"/>
      <c r="E734" s="138"/>
      <c r="F734" s="138"/>
      <c r="G734" s="138"/>
      <c r="H734" s="138"/>
      <c r="I734" s="138"/>
      <c r="J734" s="138"/>
      <c r="K734" s="138"/>
      <c r="L734" s="138"/>
      <c r="M734" s="138"/>
      <c r="N734" s="138"/>
      <c r="O734" s="138"/>
      <c r="P734" s="138"/>
    </row>
    <row r="735" spans="1:16">
      <c r="A735" s="138"/>
      <c r="B735" s="139"/>
      <c r="C735" s="138"/>
      <c r="D735" s="138"/>
      <c r="E735" s="138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  <c r="P735" s="138"/>
    </row>
    <row r="736" spans="1:16">
      <c r="A736" s="138"/>
      <c r="B736" s="139"/>
      <c r="C736" s="138"/>
      <c r="D736" s="138"/>
      <c r="E736" s="138"/>
      <c r="F736" s="138"/>
      <c r="G736" s="138"/>
      <c r="H736" s="138"/>
      <c r="I736" s="138"/>
      <c r="J736" s="138"/>
      <c r="K736" s="138"/>
      <c r="L736" s="138"/>
      <c r="M736" s="138"/>
      <c r="N736" s="138"/>
      <c r="O736" s="138"/>
      <c r="P736" s="138"/>
    </row>
    <row r="737" spans="1:16">
      <c r="A737" s="138"/>
      <c r="B737" s="139"/>
      <c r="C737" s="138"/>
      <c r="D737" s="138"/>
      <c r="E737" s="138"/>
      <c r="F737" s="138"/>
      <c r="G737" s="138"/>
      <c r="H737" s="138"/>
      <c r="I737" s="138"/>
      <c r="J737" s="138"/>
      <c r="K737" s="138"/>
      <c r="L737" s="138"/>
      <c r="M737" s="138"/>
      <c r="N737" s="138"/>
      <c r="O737" s="138"/>
      <c r="P737" s="138"/>
    </row>
    <row r="738" spans="1:16">
      <c r="A738" s="138"/>
      <c r="B738" s="139"/>
      <c r="C738" s="138"/>
      <c r="D738" s="138"/>
      <c r="E738" s="138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  <c r="P738" s="138"/>
    </row>
    <row r="739" spans="1:16">
      <c r="A739" s="138"/>
      <c r="B739" s="139"/>
      <c r="C739" s="138"/>
      <c r="D739" s="138"/>
      <c r="E739" s="138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  <c r="P739" s="138"/>
    </row>
    <row r="740" spans="1:16">
      <c r="A740" s="138"/>
      <c r="B740" s="139"/>
      <c r="C740" s="138"/>
      <c r="D740" s="138"/>
      <c r="E740" s="138"/>
      <c r="F740" s="138"/>
      <c r="G740" s="138"/>
      <c r="H740" s="138"/>
      <c r="I740" s="138"/>
      <c r="J740" s="138"/>
      <c r="K740" s="138"/>
      <c r="L740" s="138"/>
      <c r="M740" s="138"/>
      <c r="N740" s="138"/>
      <c r="O740" s="138"/>
      <c r="P740" s="138"/>
    </row>
    <row r="741" spans="1:16">
      <c r="A741" s="138"/>
      <c r="B741" s="139"/>
      <c r="C741" s="138"/>
      <c r="D741" s="138"/>
      <c r="E741" s="138"/>
      <c r="F741" s="138"/>
      <c r="G741" s="138"/>
      <c r="H741" s="138"/>
      <c r="I741" s="138"/>
      <c r="J741" s="138"/>
      <c r="K741" s="138"/>
      <c r="L741" s="138"/>
      <c r="M741" s="138"/>
      <c r="N741" s="138"/>
      <c r="O741" s="138"/>
      <c r="P741" s="138"/>
    </row>
    <row r="742" spans="1:16">
      <c r="A742" s="138"/>
      <c r="B742" s="139"/>
      <c r="C742" s="138"/>
      <c r="D742" s="138"/>
      <c r="E742" s="138"/>
      <c r="F742" s="138"/>
      <c r="G742" s="138"/>
      <c r="H742" s="138"/>
      <c r="I742" s="138"/>
      <c r="J742" s="138"/>
      <c r="K742" s="138"/>
      <c r="L742" s="138"/>
      <c r="M742" s="138"/>
      <c r="N742" s="138"/>
      <c r="O742" s="138"/>
      <c r="P742" s="138"/>
    </row>
    <row r="743" spans="1:16">
      <c r="A743" s="138"/>
      <c r="B743" s="139"/>
      <c r="C743" s="138"/>
      <c r="D743" s="138"/>
      <c r="E743" s="138"/>
      <c r="F743" s="138"/>
      <c r="G743" s="138"/>
      <c r="H743" s="138"/>
      <c r="I743" s="138"/>
      <c r="J743" s="138"/>
      <c r="K743" s="138"/>
      <c r="L743" s="138"/>
      <c r="M743" s="138"/>
      <c r="N743" s="138"/>
      <c r="O743" s="138"/>
      <c r="P743" s="138"/>
    </row>
    <row r="744" spans="1:16">
      <c r="A744" s="138"/>
      <c r="B744" s="139"/>
      <c r="C744" s="138"/>
      <c r="D744" s="138"/>
      <c r="E744" s="138"/>
      <c r="F744" s="138"/>
      <c r="G744" s="138"/>
      <c r="H744" s="138"/>
      <c r="I744" s="138"/>
      <c r="J744" s="138"/>
      <c r="K744" s="138"/>
      <c r="L744" s="138"/>
      <c r="M744" s="138"/>
      <c r="N744" s="138"/>
      <c r="O744" s="138"/>
      <c r="P744" s="138"/>
    </row>
    <row r="745" spans="1:16">
      <c r="A745" s="138"/>
      <c r="B745" s="139"/>
      <c r="C745" s="138"/>
      <c r="D745" s="138"/>
      <c r="E745" s="138"/>
      <c r="F745" s="138"/>
      <c r="G745" s="138"/>
      <c r="H745" s="138"/>
      <c r="I745" s="138"/>
      <c r="J745" s="138"/>
      <c r="K745" s="138"/>
      <c r="L745" s="138"/>
      <c r="M745" s="138"/>
      <c r="N745" s="138"/>
      <c r="O745" s="138"/>
      <c r="P745" s="138"/>
    </row>
    <row r="746" spans="1:16">
      <c r="A746" s="138"/>
      <c r="B746" s="139"/>
      <c r="C746" s="138"/>
      <c r="D746" s="138"/>
      <c r="E746" s="138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  <c r="P746" s="138"/>
    </row>
    <row r="747" spans="1:16">
      <c r="A747" s="138"/>
      <c r="B747" s="139"/>
      <c r="C747" s="138"/>
      <c r="D747" s="138"/>
      <c r="E747" s="138"/>
      <c r="F747" s="138"/>
      <c r="G747" s="138"/>
      <c r="H747" s="138"/>
      <c r="I747" s="138"/>
      <c r="J747" s="138"/>
      <c r="K747" s="138"/>
      <c r="L747" s="138"/>
      <c r="M747" s="138"/>
      <c r="N747" s="138"/>
      <c r="O747" s="138"/>
      <c r="P747" s="138"/>
    </row>
    <row r="748" spans="1:16">
      <c r="A748" s="138"/>
      <c r="B748" s="139"/>
      <c r="C748" s="138"/>
      <c r="D748" s="138"/>
      <c r="E748" s="138"/>
      <c r="F748" s="138"/>
      <c r="G748" s="138"/>
      <c r="H748" s="138"/>
      <c r="I748" s="138"/>
      <c r="J748" s="138"/>
      <c r="K748" s="138"/>
      <c r="L748" s="138"/>
      <c r="M748" s="138"/>
      <c r="N748" s="138"/>
      <c r="O748" s="138"/>
      <c r="P748" s="138"/>
    </row>
    <row r="749" spans="1:16">
      <c r="A749" s="138"/>
      <c r="B749" s="139"/>
      <c r="C749" s="138"/>
      <c r="D749" s="138"/>
      <c r="E749" s="138"/>
      <c r="F749" s="138"/>
      <c r="G749" s="138"/>
      <c r="H749" s="138"/>
      <c r="I749" s="138"/>
      <c r="J749" s="138"/>
      <c r="K749" s="138"/>
      <c r="L749" s="138"/>
      <c r="M749" s="138"/>
      <c r="N749" s="138"/>
      <c r="O749" s="138"/>
      <c r="P749" s="138"/>
    </row>
    <row r="750" spans="1:16">
      <c r="A750" s="138"/>
      <c r="B750" s="139"/>
      <c r="C750" s="138"/>
      <c r="D750" s="138"/>
      <c r="E750" s="138"/>
      <c r="F750" s="138"/>
      <c r="G750" s="138"/>
      <c r="H750" s="138"/>
      <c r="I750" s="138"/>
      <c r="J750" s="138"/>
      <c r="K750" s="138"/>
      <c r="L750" s="138"/>
      <c r="M750" s="138"/>
      <c r="N750" s="138"/>
      <c r="O750" s="138"/>
      <c r="P750" s="138"/>
    </row>
    <row r="751" spans="1:16">
      <c r="A751" s="138"/>
      <c r="B751" s="139"/>
      <c r="C751" s="138"/>
      <c r="D751" s="138"/>
      <c r="E751" s="138"/>
      <c r="F751" s="138"/>
      <c r="G751" s="138"/>
      <c r="H751" s="138"/>
      <c r="I751" s="138"/>
      <c r="J751" s="138"/>
      <c r="K751" s="138"/>
      <c r="L751" s="138"/>
      <c r="M751" s="138"/>
      <c r="N751" s="138"/>
      <c r="O751" s="138"/>
      <c r="P751" s="138"/>
    </row>
    <row r="752" spans="1:16">
      <c r="A752" s="138"/>
      <c r="B752" s="139"/>
      <c r="C752" s="138"/>
      <c r="D752" s="138"/>
      <c r="E752" s="138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  <c r="P752" s="138"/>
    </row>
    <row r="753" spans="1:16">
      <c r="A753" s="138"/>
      <c r="B753" s="139"/>
      <c r="C753" s="138"/>
      <c r="D753" s="138"/>
      <c r="E753" s="138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  <c r="P753" s="138"/>
    </row>
    <row r="754" spans="1:16">
      <c r="A754" s="138"/>
      <c r="B754" s="139"/>
      <c r="C754" s="138"/>
      <c r="D754" s="138"/>
      <c r="E754" s="138"/>
      <c r="F754" s="138"/>
      <c r="G754" s="138"/>
      <c r="H754" s="138"/>
      <c r="I754" s="138"/>
      <c r="J754" s="138"/>
      <c r="K754" s="138"/>
      <c r="L754" s="138"/>
      <c r="M754" s="138"/>
      <c r="N754" s="138"/>
      <c r="O754" s="138"/>
      <c r="P754" s="138"/>
    </row>
    <row r="755" spans="1:16">
      <c r="A755" s="138"/>
      <c r="B755" s="139"/>
      <c r="C755" s="138"/>
      <c r="D755" s="138"/>
      <c r="E755" s="138"/>
      <c r="F755" s="138"/>
      <c r="G755" s="138"/>
      <c r="H755" s="138"/>
      <c r="I755" s="138"/>
      <c r="J755" s="138"/>
      <c r="K755" s="138"/>
      <c r="L755" s="138"/>
      <c r="M755" s="138"/>
      <c r="N755" s="138"/>
      <c r="O755" s="138"/>
      <c r="P755" s="138"/>
    </row>
    <row r="756" spans="1:16">
      <c r="A756" s="138"/>
      <c r="B756" s="139"/>
      <c r="C756" s="138"/>
      <c r="D756" s="138"/>
      <c r="E756" s="138"/>
      <c r="F756" s="138"/>
      <c r="G756" s="138"/>
      <c r="H756" s="138"/>
      <c r="I756" s="138"/>
      <c r="J756" s="138"/>
      <c r="K756" s="138"/>
      <c r="L756" s="138"/>
      <c r="M756" s="138"/>
      <c r="N756" s="138"/>
      <c r="O756" s="138"/>
      <c r="P756" s="138"/>
    </row>
    <row r="757" spans="1:16">
      <c r="A757" s="138"/>
      <c r="B757" s="139"/>
      <c r="C757" s="138"/>
      <c r="D757" s="138"/>
      <c r="E757" s="138"/>
      <c r="F757" s="138"/>
      <c r="G757" s="138"/>
      <c r="H757" s="138"/>
      <c r="I757" s="138"/>
      <c r="J757" s="138"/>
      <c r="K757" s="138"/>
      <c r="L757" s="138"/>
      <c r="M757" s="138"/>
      <c r="N757" s="138"/>
      <c r="O757" s="138"/>
      <c r="P757" s="138"/>
    </row>
    <row r="758" spans="1:16">
      <c r="A758" s="138"/>
      <c r="B758" s="139"/>
      <c r="C758" s="138"/>
      <c r="D758" s="138"/>
      <c r="E758" s="138"/>
      <c r="F758" s="138"/>
      <c r="G758" s="138"/>
      <c r="H758" s="138"/>
      <c r="I758" s="138"/>
      <c r="J758" s="138"/>
      <c r="K758" s="138"/>
      <c r="L758" s="138"/>
      <c r="M758" s="138"/>
      <c r="N758" s="138"/>
      <c r="O758" s="138"/>
      <c r="P758" s="138"/>
    </row>
    <row r="759" spans="1:16">
      <c r="A759" s="138"/>
      <c r="B759" s="139"/>
      <c r="C759" s="138"/>
      <c r="D759" s="138"/>
      <c r="E759" s="138"/>
      <c r="F759" s="138"/>
      <c r="G759" s="138"/>
      <c r="H759" s="138"/>
      <c r="I759" s="138"/>
      <c r="J759" s="138"/>
      <c r="K759" s="138"/>
      <c r="L759" s="138"/>
      <c r="M759" s="138"/>
      <c r="N759" s="138"/>
      <c r="O759" s="138"/>
      <c r="P759" s="138"/>
    </row>
    <row r="760" spans="1:16">
      <c r="A760" s="138"/>
      <c r="B760" s="139"/>
      <c r="C760" s="138"/>
      <c r="D760" s="138"/>
      <c r="E760" s="138"/>
      <c r="F760" s="138"/>
      <c r="G760" s="138"/>
      <c r="H760" s="138"/>
      <c r="I760" s="138"/>
      <c r="J760" s="138"/>
      <c r="K760" s="138"/>
      <c r="L760" s="138"/>
      <c r="M760" s="138"/>
      <c r="N760" s="138"/>
      <c r="O760" s="138"/>
      <c r="P760" s="138"/>
    </row>
    <row r="761" spans="1:16">
      <c r="A761" s="138"/>
      <c r="B761" s="139"/>
      <c r="C761" s="138"/>
      <c r="D761" s="138"/>
      <c r="E761" s="138"/>
      <c r="F761" s="138"/>
      <c r="G761" s="138"/>
      <c r="H761" s="138"/>
      <c r="I761" s="138"/>
      <c r="J761" s="138"/>
      <c r="K761" s="138"/>
      <c r="L761" s="138"/>
      <c r="M761" s="138"/>
      <c r="N761" s="138"/>
      <c r="O761" s="138"/>
      <c r="P761" s="138"/>
    </row>
    <row r="762" spans="1:16">
      <c r="A762" s="138"/>
      <c r="B762" s="139"/>
      <c r="C762" s="138"/>
      <c r="D762" s="138"/>
      <c r="E762" s="138"/>
      <c r="F762" s="138"/>
      <c r="G762" s="138"/>
      <c r="H762" s="138"/>
      <c r="I762" s="138"/>
      <c r="J762" s="138"/>
      <c r="K762" s="138"/>
      <c r="L762" s="138"/>
      <c r="M762" s="138"/>
      <c r="N762" s="138"/>
      <c r="O762" s="138"/>
      <c r="P762" s="138"/>
    </row>
    <row r="763" spans="1:16">
      <c r="A763" s="138"/>
      <c r="B763" s="139"/>
      <c r="C763" s="138"/>
      <c r="D763" s="138"/>
      <c r="E763" s="138"/>
      <c r="F763" s="138"/>
      <c r="G763" s="138"/>
      <c r="H763" s="138"/>
      <c r="I763" s="138"/>
      <c r="J763" s="138"/>
      <c r="K763" s="138"/>
      <c r="L763" s="138"/>
      <c r="M763" s="138"/>
      <c r="N763" s="138"/>
      <c r="O763" s="138"/>
      <c r="P763" s="138"/>
    </row>
    <row r="764" spans="1:16">
      <c r="A764" s="138"/>
      <c r="B764" s="139"/>
      <c r="C764" s="138"/>
      <c r="D764" s="138"/>
      <c r="E764" s="138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  <c r="P764" s="138"/>
    </row>
    <row r="765" spans="1:16">
      <c r="A765" s="138"/>
      <c r="B765" s="139"/>
      <c r="C765" s="138"/>
      <c r="D765" s="138"/>
      <c r="E765" s="138"/>
      <c r="F765" s="138"/>
      <c r="G765" s="138"/>
      <c r="H765" s="138"/>
      <c r="I765" s="138"/>
      <c r="J765" s="138"/>
      <c r="K765" s="138"/>
      <c r="L765" s="138"/>
      <c r="M765" s="138"/>
      <c r="N765" s="138"/>
      <c r="O765" s="138"/>
      <c r="P765" s="138"/>
    </row>
    <row r="766" spans="1:16">
      <c r="A766" s="138"/>
      <c r="B766" s="139"/>
      <c r="C766" s="138"/>
      <c r="D766" s="138"/>
      <c r="E766" s="138"/>
      <c r="F766" s="138"/>
      <c r="G766" s="138"/>
      <c r="H766" s="138"/>
      <c r="I766" s="138"/>
      <c r="J766" s="138"/>
      <c r="K766" s="138"/>
      <c r="L766" s="138"/>
      <c r="M766" s="138"/>
      <c r="N766" s="138"/>
      <c r="O766" s="138"/>
      <c r="P766" s="138"/>
    </row>
    <row r="767" spans="1:16">
      <c r="A767" s="138"/>
      <c r="B767" s="139"/>
      <c r="C767" s="138"/>
      <c r="D767" s="138"/>
      <c r="E767" s="138"/>
      <c r="F767" s="138"/>
      <c r="G767" s="138"/>
      <c r="H767" s="138"/>
      <c r="I767" s="138"/>
      <c r="J767" s="138"/>
      <c r="K767" s="138"/>
      <c r="L767" s="138"/>
      <c r="M767" s="138"/>
      <c r="N767" s="138"/>
      <c r="O767" s="138"/>
      <c r="P767" s="138"/>
    </row>
    <row r="768" spans="1:16">
      <c r="A768" s="138"/>
      <c r="B768" s="139"/>
      <c r="C768" s="138"/>
      <c r="D768" s="138"/>
      <c r="E768" s="138"/>
      <c r="F768" s="138"/>
      <c r="G768" s="138"/>
      <c r="H768" s="138"/>
      <c r="I768" s="138"/>
      <c r="J768" s="138"/>
      <c r="K768" s="138"/>
      <c r="L768" s="138"/>
      <c r="M768" s="138"/>
      <c r="N768" s="138"/>
      <c r="O768" s="138"/>
      <c r="P768" s="138"/>
    </row>
    <row r="769" spans="1:16">
      <c r="A769" s="138"/>
      <c r="B769" s="139"/>
      <c r="C769" s="138"/>
      <c r="D769" s="138"/>
      <c r="E769" s="138"/>
      <c r="F769" s="138"/>
      <c r="G769" s="138"/>
      <c r="H769" s="138"/>
      <c r="I769" s="138"/>
      <c r="J769" s="138"/>
      <c r="K769" s="138"/>
      <c r="L769" s="138"/>
      <c r="M769" s="138"/>
      <c r="N769" s="138"/>
      <c r="O769" s="138"/>
      <c r="P769" s="138"/>
    </row>
    <row r="770" spans="1:16">
      <c r="A770" s="138"/>
      <c r="B770" s="139"/>
      <c r="C770" s="138"/>
      <c r="D770" s="138"/>
      <c r="E770" s="138"/>
      <c r="F770" s="138"/>
      <c r="G770" s="138"/>
      <c r="H770" s="138"/>
      <c r="I770" s="138"/>
      <c r="J770" s="138"/>
      <c r="K770" s="138"/>
      <c r="L770" s="138"/>
      <c r="M770" s="138"/>
      <c r="N770" s="138"/>
      <c r="O770" s="138"/>
      <c r="P770" s="138"/>
    </row>
    <row r="771" spans="1:16">
      <c r="A771" s="138"/>
      <c r="B771" s="139"/>
      <c r="C771" s="138"/>
      <c r="D771" s="138"/>
      <c r="E771" s="138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  <c r="P771" s="138"/>
    </row>
    <row r="772" spans="1:16">
      <c r="A772" s="138"/>
      <c r="B772" s="139"/>
      <c r="C772" s="138"/>
      <c r="D772" s="138"/>
      <c r="E772" s="138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  <c r="P772" s="138"/>
    </row>
    <row r="773" spans="1:16">
      <c r="A773" s="138"/>
      <c r="B773" s="139"/>
      <c r="C773" s="138"/>
      <c r="D773" s="138"/>
      <c r="E773" s="138"/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  <c r="P773" s="138"/>
    </row>
    <row r="774" spans="1:16">
      <c r="A774" s="138"/>
      <c r="B774" s="139"/>
      <c r="C774" s="138"/>
      <c r="D774" s="138"/>
      <c r="E774" s="138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  <c r="P774" s="138"/>
    </row>
    <row r="775" spans="1:16">
      <c r="A775" s="138"/>
      <c r="B775" s="139"/>
      <c r="C775" s="138"/>
      <c r="D775" s="138"/>
      <c r="E775" s="138"/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  <c r="P775" s="138"/>
    </row>
    <row r="776" spans="1:16">
      <c r="A776" s="138"/>
      <c r="B776" s="139"/>
      <c r="C776" s="138"/>
      <c r="D776" s="138"/>
      <c r="E776" s="138"/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  <c r="P776" s="138"/>
    </row>
    <row r="777" spans="1:16">
      <c r="A777" s="138"/>
      <c r="B777" s="139"/>
      <c r="C777" s="138"/>
      <c r="D777" s="138"/>
      <c r="E777" s="138"/>
      <c r="F777" s="138"/>
      <c r="G777" s="138"/>
      <c r="H777" s="138"/>
      <c r="I777" s="138"/>
      <c r="J777" s="138"/>
      <c r="K777" s="138"/>
      <c r="L777" s="138"/>
      <c r="M777" s="138"/>
      <c r="N777" s="138"/>
      <c r="O777" s="138"/>
      <c r="P777" s="138"/>
    </row>
    <row r="778" spans="1:16">
      <c r="A778" s="138"/>
      <c r="B778" s="139"/>
      <c r="C778" s="138"/>
      <c r="D778" s="138"/>
      <c r="E778" s="138"/>
      <c r="F778" s="138"/>
      <c r="G778" s="138"/>
      <c r="H778" s="138"/>
      <c r="I778" s="138"/>
      <c r="J778" s="138"/>
      <c r="K778" s="138"/>
      <c r="L778" s="138"/>
      <c r="M778" s="138"/>
      <c r="N778" s="138"/>
      <c r="O778" s="138"/>
      <c r="P778" s="138"/>
    </row>
    <row r="779" spans="1:16">
      <c r="A779" s="138"/>
      <c r="B779" s="139"/>
      <c r="C779" s="138"/>
      <c r="D779" s="138"/>
      <c r="E779" s="138"/>
      <c r="F779" s="138"/>
      <c r="G779" s="138"/>
      <c r="H779" s="138"/>
      <c r="I779" s="138"/>
      <c r="J779" s="138"/>
      <c r="K779" s="138"/>
      <c r="L779" s="138"/>
      <c r="M779" s="138"/>
      <c r="N779" s="138"/>
      <c r="O779" s="138"/>
      <c r="P779" s="138"/>
    </row>
    <row r="780" spans="1:16">
      <c r="A780" s="138"/>
      <c r="B780" s="139"/>
      <c r="C780" s="138"/>
      <c r="D780" s="138"/>
      <c r="E780" s="138"/>
      <c r="F780" s="138"/>
      <c r="G780" s="138"/>
      <c r="H780" s="138"/>
      <c r="I780" s="138"/>
      <c r="J780" s="138"/>
      <c r="K780" s="138"/>
      <c r="L780" s="138"/>
      <c r="M780" s="138"/>
      <c r="N780" s="138"/>
      <c r="O780" s="138"/>
      <c r="P780" s="138"/>
    </row>
    <row r="781" spans="1:16">
      <c r="A781" s="138"/>
      <c r="B781" s="139"/>
      <c r="C781" s="138"/>
      <c r="D781" s="138"/>
      <c r="E781" s="138"/>
      <c r="F781" s="138"/>
      <c r="G781" s="138"/>
      <c r="H781" s="138"/>
      <c r="I781" s="138"/>
      <c r="J781" s="138"/>
      <c r="K781" s="138"/>
      <c r="L781" s="138"/>
      <c r="M781" s="138"/>
      <c r="N781" s="138"/>
      <c r="O781" s="138"/>
      <c r="P781" s="138"/>
    </row>
    <row r="782" spans="1:16">
      <c r="A782" s="138"/>
      <c r="B782" s="139"/>
      <c r="C782" s="138"/>
      <c r="D782" s="138"/>
      <c r="E782" s="138"/>
      <c r="F782" s="138"/>
      <c r="G782" s="138"/>
      <c r="H782" s="138"/>
      <c r="I782" s="138"/>
      <c r="J782" s="138"/>
      <c r="K782" s="138"/>
      <c r="L782" s="138"/>
      <c r="M782" s="138"/>
      <c r="N782" s="138"/>
      <c r="O782" s="138"/>
      <c r="P782" s="138"/>
    </row>
    <row r="783" spans="1:16">
      <c r="A783" s="138"/>
      <c r="B783" s="139"/>
      <c r="C783" s="138"/>
      <c r="D783" s="138"/>
      <c r="E783" s="138"/>
      <c r="F783" s="138"/>
      <c r="G783" s="138"/>
      <c r="H783" s="138"/>
      <c r="I783" s="138"/>
      <c r="J783" s="138"/>
      <c r="K783" s="138"/>
      <c r="L783" s="138"/>
      <c r="M783" s="138"/>
      <c r="N783" s="138"/>
      <c r="O783" s="138"/>
      <c r="P783" s="138"/>
    </row>
    <row r="784" spans="1:16">
      <c r="A784" s="138"/>
      <c r="B784" s="139"/>
      <c r="C784" s="138"/>
      <c r="D784" s="138"/>
      <c r="E784" s="138"/>
      <c r="F784" s="138"/>
      <c r="G784" s="138"/>
      <c r="H784" s="138"/>
      <c r="I784" s="138"/>
      <c r="J784" s="138"/>
      <c r="K784" s="138"/>
      <c r="L784" s="138"/>
      <c r="M784" s="138"/>
      <c r="N784" s="138"/>
      <c r="O784" s="138"/>
      <c r="P784" s="138"/>
    </row>
    <row r="785" spans="1:16">
      <c r="A785" s="138"/>
      <c r="B785" s="139"/>
      <c r="C785" s="138"/>
      <c r="D785" s="138"/>
      <c r="E785" s="138"/>
      <c r="F785" s="138"/>
      <c r="G785" s="138"/>
      <c r="H785" s="138"/>
      <c r="I785" s="138"/>
      <c r="J785" s="138"/>
      <c r="K785" s="138"/>
      <c r="L785" s="138"/>
      <c r="M785" s="138"/>
      <c r="N785" s="138"/>
      <c r="O785" s="138"/>
      <c r="P785" s="138"/>
    </row>
    <row r="786" spans="1:16">
      <c r="A786" s="138"/>
      <c r="B786" s="139"/>
      <c r="C786" s="138"/>
      <c r="D786" s="138"/>
      <c r="E786" s="138"/>
      <c r="F786" s="138"/>
      <c r="G786" s="138"/>
      <c r="H786" s="138"/>
      <c r="I786" s="138"/>
      <c r="J786" s="138"/>
      <c r="K786" s="138"/>
      <c r="L786" s="138"/>
      <c r="M786" s="138"/>
      <c r="N786" s="138"/>
      <c r="O786" s="138"/>
      <c r="P786" s="138"/>
    </row>
    <row r="787" spans="1:16">
      <c r="A787" s="138"/>
      <c r="B787" s="139"/>
      <c r="C787" s="138"/>
      <c r="D787" s="138"/>
      <c r="E787" s="138"/>
      <c r="F787" s="138"/>
      <c r="G787" s="138"/>
      <c r="H787" s="138"/>
      <c r="I787" s="138"/>
      <c r="J787" s="138"/>
      <c r="K787" s="138"/>
      <c r="L787" s="138"/>
      <c r="M787" s="138"/>
      <c r="N787" s="138"/>
      <c r="O787" s="138"/>
      <c r="P787" s="138"/>
    </row>
    <row r="788" spans="1:16">
      <c r="A788" s="138"/>
      <c r="B788" s="139"/>
      <c r="C788" s="138"/>
      <c r="D788" s="138"/>
      <c r="E788" s="138"/>
      <c r="F788" s="138"/>
      <c r="G788" s="138"/>
      <c r="H788" s="138"/>
      <c r="I788" s="138"/>
      <c r="J788" s="138"/>
      <c r="K788" s="138"/>
      <c r="L788" s="138"/>
      <c r="M788" s="138"/>
      <c r="N788" s="138"/>
      <c r="O788" s="138"/>
      <c r="P788" s="138"/>
    </row>
    <row r="789" spans="1:16">
      <c r="A789" s="138"/>
      <c r="B789" s="139"/>
      <c r="C789" s="138"/>
      <c r="D789" s="138"/>
      <c r="E789" s="138"/>
      <c r="F789" s="138"/>
      <c r="G789" s="138"/>
      <c r="H789" s="138"/>
      <c r="I789" s="138"/>
      <c r="J789" s="138"/>
      <c r="K789" s="138"/>
      <c r="L789" s="138"/>
      <c r="M789" s="138"/>
      <c r="N789" s="138"/>
      <c r="O789" s="138"/>
      <c r="P789" s="138"/>
    </row>
    <row r="790" spans="1:16">
      <c r="A790" s="138"/>
      <c r="B790" s="139"/>
      <c r="C790" s="138"/>
      <c r="D790" s="138"/>
      <c r="E790" s="138"/>
      <c r="F790" s="138"/>
      <c r="G790" s="138"/>
      <c r="H790" s="138"/>
      <c r="I790" s="138"/>
      <c r="J790" s="138"/>
      <c r="K790" s="138"/>
      <c r="L790" s="138"/>
      <c r="M790" s="138"/>
      <c r="N790" s="138"/>
      <c r="O790" s="138"/>
      <c r="P790" s="138"/>
    </row>
    <row r="791" spans="1:16">
      <c r="A791" s="138"/>
      <c r="B791" s="139"/>
      <c r="C791" s="138"/>
      <c r="D791" s="138"/>
      <c r="E791" s="138"/>
      <c r="F791" s="138"/>
      <c r="G791" s="138"/>
      <c r="H791" s="138"/>
      <c r="I791" s="138"/>
      <c r="J791" s="138"/>
      <c r="K791" s="138"/>
      <c r="L791" s="138"/>
      <c r="M791" s="138"/>
      <c r="N791" s="138"/>
      <c r="O791" s="138"/>
      <c r="P791" s="138"/>
    </row>
    <row r="792" spans="1:16">
      <c r="A792" s="138"/>
      <c r="B792" s="139"/>
      <c r="C792" s="138"/>
      <c r="D792" s="138"/>
      <c r="E792" s="138"/>
      <c r="F792" s="138"/>
      <c r="G792" s="138"/>
      <c r="H792" s="138"/>
      <c r="I792" s="138"/>
      <c r="J792" s="138"/>
      <c r="K792" s="138"/>
      <c r="L792" s="138"/>
      <c r="M792" s="138"/>
      <c r="N792" s="138"/>
      <c r="O792" s="138"/>
      <c r="P792" s="138"/>
    </row>
    <row r="793" spans="1:16">
      <c r="A793" s="138"/>
      <c r="B793" s="139"/>
      <c r="C793" s="138"/>
      <c r="D793" s="138"/>
      <c r="E793" s="138"/>
      <c r="F793" s="138"/>
      <c r="G793" s="138"/>
      <c r="H793" s="138"/>
      <c r="I793" s="138"/>
      <c r="J793" s="138"/>
      <c r="K793" s="138"/>
      <c r="L793" s="138"/>
      <c r="M793" s="138"/>
      <c r="N793" s="138"/>
      <c r="O793" s="138"/>
      <c r="P793" s="138"/>
    </row>
    <row r="794" spans="1:16">
      <c r="A794" s="138"/>
      <c r="B794" s="139"/>
      <c r="C794" s="138"/>
      <c r="D794" s="138"/>
      <c r="E794" s="138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</row>
    <row r="795" spans="1:16">
      <c r="A795" s="138"/>
      <c r="B795" s="139"/>
      <c r="C795" s="138"/>
      <c r="D795" s="138"/>
      <c r="E795" s="138"/>
      <c r="F795" s="138"/>
      <c r="G795" s="138"/>
      <c r="H795" s="138"/>
      <c r="I795" s="138"/>
      <c r="J795" s="138"/>
      <c r="K795" s="138"/>
      <c r="L795" s="138"/>
      <c r="M795" s="138"/>
      <c r="N795" s="138"/>
      <c r="O795" s="138"/>
      <c r="P795" s="138"/>
    </row>
    <row r="796" spans="1:16">
      <c r="A796" s="138"/>
      <c r="B796" s="139"/>
      <c r="C796" s="138"/>
      <c r="D796" s="138"/>
      <c r="E796" s="138"/>
      <c r="F796" s="138"/>
      <c r="G796" s="138"/>
      <c r="H796" s="138"/>
      <c r="I796" s="138"/>
      <c r="J796" s="138"/>
      <c r="K796" s="138"/>
      <c r="L796" s="138"/>
      <c r="M796" s="138"/>
      <c r="N796" s="138"/>
      <c r="O796" s="138"/>
      <c r="P796" s="138"/>
    </row>
    <row r="797" spans="1:16">
      <c r="A797" s="138"/>
      <c r="B797" s="139"/>
      <c r="C797" s="138"/>
      <c r="D797" s="138"/>
      <c r="E797" s="138"/>
      <c r="F797" s="138"/>
      <c r="G797" s="138"/>
      <c r="H797" s="138"/>
      <c r="I797" s="138"/>
      <c r="J797" s="138"/>
      <c r="K797" s="138"/>
      <c r="L797" s="138"/>
      <c r="M797" s="138"/>
      <c r="N797" s="138"/>
      <c r="O797" s="138"/>
      <c r="P797" s="138"/>
    </row>
    <row r="798" spans="1:16">
      <c r="A798" s="138"/>
      <c r="B798" s="139"/>
      <c r="C798" s="138"/>
      <c r="D798" s="138"/>
      <c r="E798" s="138"/>
      <c r="F798" s="138"/>
      <c r="G798" s="138"/>
      <c r="H798" s="138"/>
      <c r="I798" s="138"/>
      <c r="J798" s="138"/>
      <c r="K798" s="138"/>
      <c r="L798" s="138"/>
      <c r="M798" s="138"/>
      <c r="N798" s="138"/>
      <c r="O798" s="138"/>
      <c r="P798" s="138"/>
    </row>
    <row r="799" spans="1:16">
      <c r="A799" s="138"/>
      <c r="B799" s="139"/>
      <c r="C799" s="138"/>
      <c r="D799" s="138"/>
      <c r="E799" s="138"/>
      <c r="F799" s="138"/>
      <c r="G799" s="138"/>
      <c r="H799" s="138"/>
      <c r="I799" s="138"/>
      <c r="J799" s="138"/>
      <c r="K799" s="138"/>
      <c r="L799" s="138"/>
      <c r="M799" s="138"/>
      <c r="N799" s="138"/>
      <c r="O799" s="138"/>
      <c r="P799" s="138"/>
    </row>
    <row r="800" spans="1:16">
      <c r="A800" s="138"/>
      <c r="B800" s="139"/>
      <c r="C800" s="138"/>
      <c r="D800" s="138"/>
      <c r="E800" s="138"/>
      <c r="F800" s="138"/>
      <c r="G800" s="138"/>
      <c r="H800" s="138"/>
      <c r="I800" s="138"/>
      <c r="J800" s="138"/>
      <c r="K800" s="138"/>
      <c r="L800" s="138"/>
      <c r="M800" s="138"/>
      <c r="N800" s="138"/>
      <c r="O800" s="138"/>
      <c r="P800" s="138"/>
    </row>
    <row r="801" spans="1:16">
      <c r="A801" s="138"/>
      <c r="B801" s="139"/>
      <c r="C801" s="138"/>
      <c r="D801" s="138"/>
      <c r="E801" s="138"/>
      <c r="F801" s="138"/>
      <c r="G801" s="138"/>
      <c r="H801" s="138"/>
      <c r="I801" s="138"/>
      <c r="J801" s="138"/>
      <c r="K801" s="138"/>
      <c r="L801" s="138"/>
      <c r="M801" s="138"/>
      <c r="N801" s="138"/>
      <c r="O801" s="138"/>
      <c r="P801" s="138"/>
    </row>
    <row r="802" spans="1:16">
      <c r="A802" s="138"/>
      <c r="B802" s="139"/>
      <c r="C802" s="138"/>
      <c r="D802" s="138"/>
      <c r="E802" s="138"/>
      <c r="F802" s="138"/>
      <c r="G802" s="138"/>
      <c r="H802" s="138"/>
      <c r="I802" s="138"/>
      <c r="J802" s="138"/>
      <c r="K802" s="138"/>
      <c r="L802" s="138"/>
      <c r="M802" s="138"/>
      <c r="N802" s="138"/>
      <c r="O802" s="138"/>
      <c r="P802" s="138"/>
    </row>
    <row r="803" spans="1:16">
      <c r="A803" s="138"/>
      <c r="B803" s="139"/>
      <c r="C803" s="138"/>
      <c r="D803" s="138"/>
      <c r="E803" s="138"/>
      <c r="F803" s="138"/>
      <c r="G803" s="138"/>
      <c r="H803" s="138"/>
      <c r="I803" s="138"/>
      <c r="J803" s="138"/>
      <c r="K803" s="138"/>
      <c r="L803" s="138"/>
      <c r="M803" s="138"/>
      <c r="N803" s="138"/>
      <c r="O803" s="138"/>
      <c r="P803" s="138"/>
    </row>
    <row r="804" spans="1:16">
      <c r="A804" s="138"/>
      <c r="B804" s="139"/>
      <c r="C804" s="138"/>
      <c r="D804" s="138"/>
      <c r="E804" s="138"/>
      <c r="F804" s="138"/>
      <c r="G804" s="138"/>
      <c r="H804" s="138"/>
      <c r="I804" s="138"/>
      <c r="J804" s="138"/>
      <c r="K804" s="138"/>
      <c r="L804" s="138"/>
      <c r="M804" s="138"/>
      <c r="N804" s="138"/>
      <c r="O804" s="138"/>
      <c r="P804" s="138"/>
    </row>
    <row r="805" spans="1:16">
      <c r="A805" s="138"/>
      <c r="B805" s="139"/>
      <c r="C805" s="138"/>
      <c r="D805" s="138"/>
      <c r="E805" s="138"/>
      <c r="F805" s="138"/>
      <c r="G805" s="138"/>
      <c r="H805" s="138"/>
      <c r="I805" s="138"/>
      <c r="J805" s="138"/>
      <c r="K805" s="138"/>
      <c r="L805" s="138"/>
      <c r="M805" s="138"/>
      <c r="N805" s="138"/>
      <c r="O805" s="138"/>
      <c r="P805" s="138"/>
    </row>
    <row r="806" spans="1:16">
      <c r="A806" s="138"/>
      <c r="B806" s="139"/>
      <c r="C806" s="138"/>
      <c r="D806" s="138"/>
      <c r="E806" s="138"/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  <c r="P806" s="138"/>
    </row>
    <row r="807" spans="1:16">
      <c r="A807" s="138"/>
      <c r="B807" s="139"/>
      <c r="C807" s="138"/>
      <c r="D807" s="138"/>
      <c r="E807" s="138"/>
      <c r="F807" s="138"/>
      <c r="G807" s="138"/>
      <c r="H807" s="138"/>
      <c r="I807" s="138"/>
      <c r="J807" s="138"/>
      <c r="K807" s="138"/>
      <c r="L807" s="138"/>
      <c r="M807" s="138"/>
      <c r="N807" s="138"/>
      <c r="O807" s="138"/>
      <c r="P807" s="138"/>
    </row>
    <row r="808" spans="1:16">
      <c r="A808" s="138"/>
      <c r="B808" s="139"/>
      <c r="C808" s="138"/>
      <c r="D808" s="138"/>
      <c r="E808" s="138"/>
      <c r="F808" s="138"/>
      <c r="G808" s="138"/>
      <c r="H808" s="138"/>
      <c r="I808" s="138"/>
      <c r="J808" s="138"/>
      <c r="K808" s="138"/>
      <c r="L808" s="138"/>
      <c r="M808" s="138"/>
      <c r="N808" s="138"/>
      <c r="O808" s="138"/>
      <c r="P808" s="138"/>
    </row>
    <row r="809" spans="1:16">
      <c r="A809" s="138"/>
      <c r="B809" s="139"/>
      <c r="C809" s="138"/>
      <c r="D809" s="138"/>
      <c r="E809" s="138"/>
      <c r="F809" s="138"/>
      <c r="G809" s="138"/>
      <c r="H809" s="138"/>
      <c r="I809" s="138"/>
      <c r="J809" s="138"/>
      <c r="K809" s="138"/>
      <c r="L809" s="138"/>
      <c r="M809" s="138"/>
      <c r="N809" s="138"/>
      <c r="O809" s="138"/>
      <c r="P809" s="138"/>
    </row>
    <row r="810" spans="1:16">
      <c r="A810" s="138"/>
      <c r="B810" s="139"/>
      <c r="C810" s="138"/>
      <c r="D810" s="138"/>
      <c r="E810" s="138"/>
      <c r="F810" s="138"/>
      <c r="G810" s="138"/>
      <c r="H810" s="138"/>
      <c r="I810" s="138"/>
      <c r="J810" s="138"/>
      <c r="K810" s="138"/>
      <c r="L810" s="138"/>
      <c r="M810" s="138"/>
      <c r="N810" s="138"/>
      <c r="O810" s="138"/>
      <c r="P810" s="138"/>
    </row>
    <row r="811" spans="1:16">
      <c r="A811" s="138"/>
      <c r="B811" s="139"/>
      <c r="C811" s="138"/>
      <c r="D811" s="138"/>
      <c r="E811" s="138"/>
      <c r="F811" s="138"/>
      <c r="G811" s="138"/>
      <c r="H811" s="138"/>
      <c r="I811" s="138"/>
      <c r="J811" s="138"/>
      <c r="K811" s="138"/>
      <c r="L811" s="138"/>
      <c r="M811" s="138"/>
      <c r="N811" s="138"/>
      <c r="O811" s="138"/>
      <c r="P811" s="138"/>
    </row>
    <row r="812" spans="1:16">
      <c r="A812" s="138"/>
      <c r="B812" s="139"/>
      <c r="C812" s="138"/>
      <c r="D812" s="138"/>
      <c r="E812" s="138"/>
      <c r="F812" s="138"/>
      <c r="G812" s="138"/>
      <c r="H812" s="138"/>
      <c r="I812" s="138"/>
      <c r="J812" s="138"/>
      <c r="K812" s="138"/>
      <c r="L812" s="138"/>
      <c r="M812" s="138"/>
      <c r="N812" s="138"/>
      <c r="O812" s="138"/>
      <c r="P812" s="138"/>
    </row>
    <row r="813" spans="1:16">
      <c r="A813" s="138"/>
      <c r="B813" s="139"/>
      <c r="C813" s="138"/>
      <c r="D813" s="138"/>
      <c r="E813" s="138"/>
      <c r="F813" s="138"/>
      <c r="G813" s="138"/>
      <c r="H813" s="138"/>
      <c r="I813" s="138"/>
      <c r="J813" s="138"/>
      <c r="K813" s="138"/>
      <c r="L813" s="138"/>
      <c r="M813" s="138"/>
      <c r="N813" s="138"/>
      <c r="O813" s="138"/>
      <c r="P813" s="138"/>
    </row>
    <row r="814" spans="1:16">
      <c r="A814" s="138"/>
      <c r="B814" s="139"/>
      <c r="C814" s="138"/>
      <c r="D814" s="138"/>
      <c r="E814" s="138"/>
      <c r="F814" s="138"/>
      <c r="G814" s="138"/>
      <c r="H814" s="138"/>
      <c r="I814" s="138"/>
      <c r="J814" s="138"/>
      <c r="K814" s="138"/>
      <c r="L814" s="138"/>
      <c r="M814" s="138"/>
      <c r="N814" s="138"/>
      <c r="O814" s="138"/>
      <c r="P814" s="138"/>
    </row>
    <row r="815" spans="1:16">
      <c r="A815" s="138"/>
      <c r="B815" s="139"/>
      <c r="C815" s="138"/>
      <c r="D815" s="138"/>
      <c r="E815" s="138"/>
      <c r="F815" s="138"/>
      <c r="G815" s="138"/>
      <c r="H815" s="138"/>
      <c r="I815" s="138"/>
      <c r="J815" s="138"/>
      <c r="K815" s="138"/>
      <c r="L815" s="138"/>
      <c r="M815" s="138"/>
      <c r="N815" s="138"/>
      <c r="O815" s="138"/>
      <c r="P815" s="138"/>
    </row>
    <row r="816" spans="1:16">
      <c r="A816" s="138"/>
      <c r="B816" s="139"/>
      <c r="C816" s="138"/>
      <c r="D816" s="138"/>
      <c r="E816" s="138"/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  <c r="P816" s="138"/>
    </row>
    <row r="817" spans="1:16">
      <c r="A817" s="138"/>
      <c r="B817" s="139"/>
      <c r="C817" s="138"/>
      <c r="D817" s="138"/>
      <c r="E817" s="138"/>
      <c r="F817" s="138"/>
      <c r="G817" s="138"/>
      <c r="H817" s="138"/>
      <c r="I817" s="138"/>
      <c r="J817" s="138"/>
      <c r="K817" s="138"/>
      <c r="L817" s="138"/>
      <c r="M817" s="138"/>
      <c r="N817" s="138"/>
      <c r="O817" s="138"/>
      <c r="P817" s="138"/>
    </row>
    <row r="818" spans="1:16">
      <c r="A818" s="138"/>
      <c r="B818" s="139"/>
      <c r="C818" s="138"/>
      <c r="D818" s="138"/>
      <c r="E818" s="138"/>
      <c r="F818" s="138"/>
      <c r="G818" s="138"/>
      <c r="H818" s="138"/>
      <c r="I818" s="138"/>
      <c r="J818" s="138"/>
      <c r="K818" s="138"/>
      <c r="L818" s="138"/>
      <c r="M818" s="138"/>
      <c r="N818" s="138"/>
      <c r="O818" s="138"/>
      <c r="P818" s="138"/>
    </row>
    <row r="819" spans="1:16">
      <c r="A819" s="138"/>
      <c r="B819" s="139"/>
      <c r="C819" s="138"/>
      <c r="D819" s="138"/>
      <c r="E819" s="138"/>
      <c r="F819" s="138"/>
      <c r="G819" s="138"/>
      <c r="H819" s="138"/>
      <c r="I819" s="138"/>
      <c r="J819" s="138"/>
      <c r="K819" s="138"/>
      <c r="L819" s="138"/>
      <c r="M819" s="138"/>
      <c r="N819" s="138"/>
      <c r="O819" s="138"/>
      <c r="P819" s="138"/>
    </row>
    <row r="820" spans="1:16">
      <c r="A820" s="138"/>
      <c r="B820" s="139"/>
      <c r="C820" s="138"/>
      <c r="D820" s="138"/>
      <c r="E820" s="138"/>
      <c r="F820" s="138"/>
      <c r="G820" s="138"/>
      <c r="H820" s="138"/>
      <c r="I820" s="138"/>
      <c r="J820" s="138"/>
      <c r="K820" s="138"/>
      <c r="L820" s="138"/>
      <c r="M820" s="138"/>
      <c r="N820" s="138"/>
      <c r="O820" s="138"/>
      <c r="P820" s="138"/>
    </row>
    <row r="821" spans="1:16">
      <c r="A821" s="138"/>
      <c r="B821" s="139"/>
      <c r="C821" s="138"/>
      <c r="D821" s="138"/>
      <c r="E821" s="138"/>
      <c r="F821" s="138"/>
      <c r="G821" s="138"/>
      <c r="H821" s="138"/>
      <c r="I821" s="138"/>
      <c r="J821" s="138"/>
      <c r="K821" s="138"/>
      <c r="L821" s="138"/>
      <c r="M821" s="138"/>
      <c r="N821" s="138"/>
      <c r="O821" s="138"/>
      <c r="P821" s="138"/>
    </row>
    <row r="822" spans="1:16">
      <c r="A822" s="138"/>
      <c r="B822" s="139"/>
      <c r="C822" s="138"/>
      <c r="D822" s="138"/>
      <c r="E822" s="138"/>
      <c r="F822" s="138"/>
      <c r="G822" s="138"/>
      <c r="H822" s="138"/>
      <c r="I822" s="138"/>
      <c r="J822" s="138"/>
      <c r="K822" s="138"/>
      <c r="L822" s="138"/>
      <c r="M822" s="138"/>
      <c r="N822" s="138"/>
      <c r="O822" s="138"/>
      <c r="P822" s="138"/>
    </row>
    <row r="823" spans="1:16">
      <c r="A823" s="138"/>
      <c r="B823" s="139"/>
      <c r="C823" s="138"/>
      <c r="D823" s="138"/>
      <c r="E823" s="138"/>
      <c r="F823" s="138"/>
      <c r="G823" s="138"/>
      <c r="H823" s="138"/>
      <c r="I823" s="138"/>
      <c r="J823" s="138"/>
      <c r="K823" s="138"/>
      <c r="L823" s="138"/>
      <c r="M823" s="138"/>
      <c r="N823" s="138"/>
      <c r="O823" s="138"/>
      <c r="P823" s="138"/>
    </row>
    <row r="824" spans="1:16">
      <c r="A824" s="138"/>
      <c r="B824" s="139"/>
      <c r="C824" s="138"/>
      <c r="D824" s="138"/>
      <c r="E824" s="138"/>
      <c r="F824" s="138"/>
      <c r="G824" s="138"/>
      <c r="H824" s="138"/>
      <c r="I824" s="138"/>
      <c r="J824" s="138"/>
      <c r="K824" s="138"/>
      <c r="L824" s="138"/>
      <c r="M824" s="138"/>
      <c r="N824" s="138"/>
      <c r="O824" s="138"/>
      <c r="P824" s="138"/>
    </row>
    <row r="825" spans="1:16">
      <c r="A825" s="138"/>
      <c r="B825" s="139"/>
      <c r="C825" s="138"/>
      <c r="D825" s="138"/>
      <c r="E825" s="138"/>
      <c r="F825" s="138"/>
      <c r="G825" s="138"/>
      <c r="H825" s="138"/>
      <c r="I825" s="138"/>
      <c r="J825" s="138"/>
      <c r="K825" s="138"/>
      <c r="L825" s="138"/>
      <c r="M825" s="138"/>
      <c r="N825" s="138"/>
      <c r="O825" s="138"/>
      <c r="P825" s="138"/>
    </row>
    <row r="826" spans="1:16">
      <c r="A826" s="138"/>
      <c r="B826" s="139"/>
      <c r="C826" s="138"/>
      <c r="D826" s="138"/>
      <c r="E826" s="138"/>
      <c r="F826" s="138"/>
      <c r="G826" s="138"/>
      <c r="H826" s="138"/>
      <c r="I826" s="138"/>
      <c r="J826" s="138"/>
      <c r="K826" s="138"/>
      <c r="L826" s="138"/>
      <c r="M826" s="138"/>
      <c r="N826" s="138"/>
      <c r="O826" s="138"/>
      <c r="P826" s="138"/>
    </row>
    <row r="827" spans="1:16">
      <c r="A827" s="138"/>
      <c r="B827" s="139"/>
      <c r="C827" s="138"/>
      <c r="D827" s="138"/>
      <c r="E827" s="138"/>
      <c r="F827" s="138"/>
      <c r="G827" s="138"/>
      <c r="H827" s="138"/>
      <c r="I827" s="138"/>
      <c r="J827" s="138"/>
      <c r="K827" s="138"/>
      <c r="L827" s="138"/>
      <c r="M827" s="138"/>
      <c r="N827" s="138"/>
      <c r="O827" s="138"/>
      <c r="P827" s="138"/>
    </row>
    <row r="828" spans="1:16">
      <c r="A828" s="138"/>
      <c r="B828" s="139"/>
      <c r="C828" s="138"/>
      <c r="D828" s="138"/>
      <c r="E828" s="138"/>
      <c r="F828" s="138"/>
      <c r="G828" s="138"/>
      <c r="H828" s="138"/>
      <c r="I828" s="138"/>
      <c r="J828" s="138"/>
      <c r="K828" s="138"/>
      <c r="L828" s="138"/>
      <c r="M828" s="138"/>
      <c r="N828" s="138"/>
      <c r="O828" s="138"/>
      <c r="P828" s="138"/>
    </row>
    <row r="829" spans="1:16">
      <c r="A829" s="138"/>
      <c r="B829" s="139"/>
      <c r="C829" s="138"/>
      <c r="D829" s="138"/>
      <c r="E829" s="138"/>
      <c r="F829" s="138"/>
      <c r="G829" s="138"/>
      <c r="H829" s="138"/>
      <c r="I829" s="138"/>
      <c r="J829" s="138"/>
      <c r="K829" s="138"/>
      <c r="L829" s="138"/>
      <c r="M829" s="138"/>
      <c r="N829" s="138"/>
      <c r="O829" s="138"/>
      <c r="P829" s="138"/>
    </row>
    <row r="830" spans="1:16">
      <c r="A830" s="138"/>
      <c r="B830" s="139"/>
      <c r="C830" s="138"/>
      <c r="D830" s="138"/>
      <c r="E830" s="138"/>
      <c r="F830" s="138"/>
      <c r="G830" s="138"/>
      <c r="H830" s="138"/>
      <c r="I830" s="138"/>
      <c r="J830" s="138"/>
      <c r="K830" s="138"/>
      <c r="L830" s="138"/>
      <c r="M830" s="138"/>
      <c r="N830" s="138"/>
      <c r="O830" s="138"/>
      <c r="P830" s="138"/>
    </row>
    <row r="831" spans="1:16">
      <c r="A831" s="138"/>
      <c r="B831" s="139"/>
      <c r="C831" s="138"/>
      <c r="D831" s="138"/>
      <c r="E831" s="138"/>
      <c r="F831" s="138"/>
      <c r="G831" s="138"/>
      <c r="H831" s="138"/>
      <c r="I831" s="138"/>
      <c r="J831" s="138"/>
      <c r="K831" s="138"/>
      <c r="L831" s="138"/>
      <c r="M831" s="138"/>
      <c r="N831" s="138"/>
      <c r="O831" s="138"/>
      <c r="P831" s="138"/>
    </row>
    <row r="832" spans="1:16">
      <c r="A832" s="138"/>
      <c r="B832" s="139"/>
      <c r="C832" s="138"/>
      <c r="D832" s="138"/>
      <c r="E832" s="138"/>
      <c r="F832" s="138"/>
      <c r="G832" s="138"/>
      <c r="H832" s="138"/>
      <c r="I832" s="138"/>
      <c r="J832" s="138"/>
      <c r="K832" s="138"/>
      <c r="L832" s="138"/>
      <c r="M832" s="138"/>
      <c r="N832" s="138"/>
      <c r="O832" s="138"/>
      <c r="P832" s="138"/>
    </row>
    <row r="833" spans="1:16">
      <c r="A833" s="138"/>
      <c r="B833" s="139"/>
      <c r="C833" s="138"/>
      <c r="D833" s="138"/>
      <c r="E833" s="138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  <c r="P833" s="138"/>
    </row>
    <row r="834" spans="1:16">
      <c r="A834" s="138"/>
      <c r="B834" s="139"/>
      <c r="C834" s="138"/>
      <c r="D834" s="138"/>
      <c r="E834" s="138"/>
      <c r="F834" s="138"/>
      <c r="G834" s="138"/>
      <c r="H834" s="138"/>
      <c r="I834" s="138"/>
      <c r="J834" s="138"/>
      <c r="K834" s="138"/>
      <c r="L834" s="138"/>
      <c r="M834" s="138"/>
      <c r="N834" s="138"/>
      <c r="O834" s="138"/>
      <c r="P834" s="138"/>
    </row>
    <row r="835" spans="1:16">
      <c r="A835" s="138"/>
      <c r="B835" s="139"/>
      <c r="C835" s="138"/>
      <c r="D835" s="138"/>
      <c r="E835" s="138"/>
      <c r="F835" s="138"/>
      <c r="G835" s="138"/>
      <c r="H835" s="138"/>
      <c r="I835" s="138"/>
      <c r="J835" s="138"/>
      <c r="K835" s="138"/>
      <c r="L835" s="138"/>
      <c r="M835" s="138"/>
      <c r="N835" s="138"/>
      <c r="O835" s="138"/>
      <c r="P835" s="138"/>
    </row>
    <row r="836" spans="1:16">
      <c r="A836" s="138"/>
      <c r="B836" s="139"/>
      <c r="C836" s="138"/>
      <c r="D836" s="138"/>
      <c r="E836" s="138"/>
      <c r="F836" s="138"/>
      <c r="G836" s="138"/>
      <c r="H836" s="138"/>
      <c r="I836" s="138"/>
      <c r="J836" s="138"/>
      <c r="K836" s="138"/>
      <c r="L836" s="138"/>
      <c r="M836" s="138"/>
      <c r="N836" s="138"/>
      <c r="O836" s="138"/>
      <c r="P836" s="138"/>
    </row>
    <row r="837" spans="1:16">
      <c r="A837" s="138"/>
      <c r="B837" s="139"/>
      <c r="C837" s="138"/>
      <c r="D837" s="138"/>
      <c r="E837" s="138"/>
      <c r="F837" s="138"/>
      <c r="G837" s="138"/>
      <c r="H837" s="138"/>
      <c r="I837" s="138"/>
      <c r="J837" s="138"/>
      <c r="K837" s="138"/>
      <c r="L837" s="138"/>
      <c r="M837" s="138"/>
      <c r="N837" s="138"/>
      <c r="O837" s="138"/>
      <c r="P837" s="138"/>
    </row>
    <row r="838" spans="1:16">
      <c r="A838" s="138"/>
      <c r="B838" s="139"/>
      <c r="C838" s="138"/>
      <c r="D838" s="138"/>
      <c r="E838" s="138"/>
      <c r="F838" s="138"/>
      <c r="G838" s="138"/>
      <c r="H838" s="138"/>
      <c r="I838" s="138"/>
      <c r="J838" s="138"/>
      <c r="K838" s="138"/>
      <c r="L838" s="138"/>
      <c r="M838" s="138"/>
      <c r="N838" s="138"/>
      <c r="O838" s="138"/>
      <c r="P838" s="138"/>
    </row>
    <row r="839" spans="1:16">
      <c r="A839" s="138"/>
      <c r="B839" s="139"/>
      <c r="C839" s="138"/>
      <c r="D839" s="138"/>
      <c r="E839" s="138"/>
      <c r="F839" s="138"/>
      <c r="G839" s="138"/>
      <c r="H839" s="138"/>
      <c r="I839" s="138"/>
      <c r="J839" s="138"/>
      <c r="K839" s="138"/>
      <c r="L839" s="138"/>
      <c r="M839" s="138"/>
      <c r="N839" s="138"/>
      <c r="O839" s="138"/>
      <c r="P839" s="138"/>
    </row>
    <row r="840" spans="1:16">
      <c r="A840" s="138"/>
      <c r="B840" s="139"/>
      <c r="C840" s="138"/>
      <c r="D840" s="138"/>
      <c r="E840" s="138"/>
      <c r="F840" s="138"/>
      <c r="G840" s="138"/>
      <c r="H840" s="138"/>
      <c r="I840" s="138"/>
      <c r="J840" s="138"/>
      <c r="K840" s="138"/>
      <c r="L840" s="138"/>
      <c r="M840" s="138"/>
      <c r="N840" s="138"/>
      <c r="O840" s="138"/>
      <c r="P840" s="138"/>
    </row>
    <row r="841" spans="1:16">
      <c r="A841" s="138"/>
      <c r="B841" s="139"/>
      <c r="C841" s="138"/>
      <c r="D841" s="138"/>
      <c r="E841" s="138"/>
      <c r="F841" s="138"/>
      <c r="G841" s="138"/>
      <c r="H841" s="138"/>
      <c r="I841" s="138"/>
      <c r="J841" s="138"/>
      <c r="K841" s="138"/>
      <c r="L841" s="138"/>
      <c r="M841" s="138"/>
      <c r="N841" s="138"/>
      <c r="O841" s="138"/>
      <c r="P841" s="138"/>
    </row>
    <row r="842" spans="1:16">
      <c r="A842" s="138"/>
      <c r="B842" s="139"/>
      <c r="C842" s="138"/>
      <c r="D842" s="138"/>
      <c r="E842" s="138"/>
      <c r="F842" s="138"/>
      <c r="G842" s="138"/>
      <c r="H842" s="138"/>
      <c r="I842" s="138"/>
      <c r="J842" s="138"/>
      <c r="K842" s="138"/>
      <c r="L842" s="138"/>
      <c r="M842" s="138"/>
      <c r="N842" s="138"/>
      <c r="O842" s="138"/>
      <c r="P842" s="138"/>
    </row>
    <row r="843" spans="1:16">
      <c r="A843" s="138"/>
      <c r="B843" s="139"/>
      <c r="C843" s="138"/>
      <c r="D843" s="138"/>
      <c r="E843" s="138"/>
      <c r="F843" s="138"/>
      <c r="G843" s="138"/>
      <c r="H843" s="138"/>
      <c r="I843" s="138"/>
      <c r="J843" s="138"/>
      <c r="K843" s="138"/>
      <c r="L843" s="138"/>
      <c r="M843" s="138"/>
      <c r="N843" s="138"/>
      <c r="O843" s="138"/>
      <c r="P843" s="138"/>
    </row>
    <row r="844" spans="1:16">
      <c r="A844" s="138"/>
      <c r="B844" s="139"/>
      <c r="C844" s="138"/>
      <c r="D844" s="138"/>
      <c r="E844" s="138"/>
      <c r="F844" s="138"/>
      <c r="G844" s="138"/>
      <c r="H844" s="138"/>
      <c r="I844" s="138"/>
      <c r="J844" s="138"/>
      <c r="K844" s="138"/>
      <c r="L844" s="138"/>
      <c r="M844" s="138"/>
      <c r="N844" s="138"/>
      <c r="O844" s="138"/>
      <c r="P844" s="138"/>
    </row>
    <row r="845" spans="1:16">
      <c r="A845" s="138"/>
      <c r="B845" s="139"/>
      <c r="C845" s="138"/>
      <c r="D845" s="138"/>
      <c r="E845" s="138"/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  <c r="P845" s="138"/>
    </row>
    <row r="846" spans="1:16">
      <c r="A846" s="138"/>
      <c r="B846" s="139"/>
      <c r="C846" s="138"/>
      <c r="D846" s="138"/>
      <c r="E846" s="138"/>
      <c r="F846" s="138"/>
      <c r="G846" s="138"/>
      <c r="H846" s="138"/>
      <c r="I846" s="138"/>
      <c r="J846" s="138"/>
      <c r="K846" s="138"/>
      <c r="L846" s="138"/>
      <c r="M846" s="138"/>
      <c r="N846" s="138"/>
      <c r="O846" s="138"/>
      <c r="P846" s="138"/>
    </row>
    <row r="847" spans="1:16">
      <c r="A847" s="138"/>
      <c r="B847" s="139"/>
      <c r="C847" s="138"/>
      <c r="D847" s="138"/>
      <c r="E847" s="138"/>
      <c r="F847" s="138"/>
      <c r="G847" s="138"/>
      <c r="H847" s="138"/>
      <c r="I847" s="138"/>
      <c r="J847" s="138"/>
      <c r="K847" s="138"/>
      <c r="L847" s="138"/>
      <c r="M847" s="138"/>
      <c r="N847" s="138"/>
      <c r="O847" s="138"/>
      <c r="P847" s="138"/>
    </row>
    <row r="848" spans="1:16">
      <c r="A848" s="138"/>
      <c r="B848" s="139"/>
      <c r="C848" s="138"/>
      <c r="D848" s="138"/>
      <c r="E848" s="138"/>
      <c r="F848" s="138"/>
      <c r="G848" s="138"/>
      <c r="H848" s="138"/>
      <c r="I848" s="138"/>
      <c r="J848" s="138"/>
      <c r="K848" s="138"/>
      <c r="L848" s="138"/>
      <c r="M848" s="138"/>
      <c r="N848" s="138"/>
      <c r="O848" s="138"/>
      <c r="P848" s="138"/>
    </row>
    <row r="849" spans="1:16">
      <c r="A849" s="138"/>
      <c r="B849" s="139"/>
      <c r="C849" s="138"/>
      <c r="D849" s="138"/>
      <c r="E849" s="138"/>
      <c r="F849" s="138"/>
      <c r="G849" s="138"/>
      <c r="H849" s="138"/>
      <c r="I849" s="138"/>
      <c r="J849" s="138"/>
      <c r="K849" s="138"/>
      <c r="L849" s="138"/>
      <c r="M849" s="138"/>
      <c r="N849" s="138"/>
      <c r="O849" s="138"/>
      <c r="P849" s="138"/>
    </row>
    <row r="850" spans="1:16">
      <c r="A850" s="138"/>
      <c r="B850" s="139"/>
      <c r="C850" s="138"/>
      <c r="D850" s="138"/>
      <c r="E850" s="138"/>
      <c r="F850" s="138"/>
      <c r="G850" s="138"/>
      <c r="H850" s="138"/>
      <c r="I850" s="138"/>
      <c r="J850" s="138"/>
      <c r="K850" s="138"/>
      <c r="L850" s="138"/>
      <c r="M850" s="138"/>
      <c r="N850" s="138"/>
      <c r="O850" s="138"/>
      <c r="P850" s="138"/>
    </row>
    <row r="851" spans="1:16">
      <c r="A851" s="138"/>
      <c r="B851" s="139"/>
      <c r="C851" s="138"/>
      <c r="D851" s="138"/>
      <c r="E851" s="138"/>
      <c r="F851" s="138"/>
      <c r="G851" s="138"/>
      <c r="H851" s="138"/>
      <c r="I851" s="138"/>
      <c r="J851" s="138"/>
      <c r="K851" s="138"/>
      <c r="L851" s="138"/>
      <c r="M851" s="138"/>
      <c r="N851" s="138"/>
      <c r="O851" s="138"/>
      <c r="P851" s="138"/>
    </row>
    <row r="852" spans="1:16">
      <c r="A852" s="138"/>
      <c r="B852" s="139"/>
      <c r="C852" s="138"/>
      <c r="D852" s="138"/>
      <c r="E852" s="138"/>
      <c r="F852" s="138"/>
      <c r="G852" s="138"/>
      <c r="H852" s="138"/>
      <c r="I852" s="138"/>
      <c r="J852" s="138"/>
      <c r="K852" s="138"/>
      <c r="L852" s="138"/>
      <c r="M852" s="138"/>
      <c r="N852" s="138"/>
      <c r="O852" s="138"/>
      <c r="P852" s="138"/>
    </row>
    <row r="853" spans="1:16">
      <c r="A853" s="138"/>
      <c r="B853" s="139"/>
      <c r="C853" s="138"/>
      <c r="D853" s="138"/>
      <c r="E853" s="138"/>
      <c r="F853" s="138"/>
      <c r="G853" s="138"/>
      <c r="H853" s="138"/>
      <c r="I853" s="138"/>
      <c r="J853" s="138"/>
      <c r="K853" s="138"/>
      <c r="L853" s="138"/>
      <c r="M853" s="138"/>
      <c r="N853" s="138"/>
      <c r="O853" s="138"/>
      <c r="P853" s="138"/>
    </row>
    <row r="854" spans="1:16">
      <c r="A854" s="138"/>
      <c r="B854" s="139"/>
      <c r="C854" s="138"/>
      <c r="D854" s="138"/>
      <c r="E854" s="138"/>
      <c r="F854" s="138"/>
      <c r="G854" s="138"/>
      <c r="H854" s="138"/>
      <c r="I854" s="138"/>
      <c r="J854" s="138"/>
      <c r="K854" s="138"/>
      <c r="L854" s="138"/>
      <c r="M854" s="138"/>
      <c r="N854" s="138"/>
      <c r="O854" s="138"/>
      <c r="P854" s="138"/>
    </row>
    <row r="855" spans="1:16">
      <c r="A855" s="138"/>
      <c r="B855" s="139"/>
      <c r="C855" s="138"/>
      <c r="D855" s="138"/>
      <c r="E855" s="138"/>
      <c r="F855" s="138"/>
      <c r="G855" s="138"/>
      <c r="H855" s="138"/>
      <c r="I855" s="138"/>
      <c r="J855" s="138"/>
      <c r="K855" s="138"/>
      <c r="L855" s="138"/>
      <c r="M855" s="138"/>
      <c r="N855" s="138"/>
      <c r="O855" s="138"/>
      <c r="P855" s="138"/>
    </row>
    <row r="856" spans="1:16">
      <c r="A856" s="138"/>
      <c r="B856" s="139"/>
      <c r="C856" s="138"/>
      <c r="D856" s="138"/>
      <c r="E856" s="138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  <c r="P856" s="138"/>
    </row>
    <row r="857" spans="1:16">
      <c r="A857" s="138"/>
      <c r="B857" s="139"/>
      <c r="C857" s="138"/>
      <c r="D857" s="138"/>
      <c r="E857" s="138"/>
      <c r="F857" s="138"/>
      <c r="G857" s="138"/>
      <c r="H857" s="138"/>
      <c r="I857" s="138"/>
      <c r="J857" s="138"/>
      <c r="K857" s="138"/>
      <c r="L857" s="138"/>
      <c r="M857" s="138"/>
      <c r="N857" s="138"/>
      <c r="O857" s="138"/>
      <c r="P857" s="138"/>
    </row>
    <row r="858" spans="1:16">
      <c r="A858" s="138"/>
      <c r="B858" s="139"/>
      <c r="C858" s="138"/>
      <c r="D858" s="138"/>
      <c r="E858" s="138"/>
      <c r="F858" s="138"/>
      <c r="G858" s="138"/>
      <c r="H858" s="138"/>
      <c r="I858" s="138"/>
      <c r="J858" s="138"/>
      <c r="K858" s="138"/>
      <c r="L858" s="138"/>
      <c r="M858" s="138"/>
      <c r="N858" s="138"/>
      <c r="O858" s="138"/>
      <c r="P858" s="138"/>
    </row>
    <row r="859" spans="1:16">
      <c r="A859" s="138"/>
      <c r="B859" s="139"/>
      <c r="C859" s="138"/>
      <c r="D859" s="138"/>
      <c r="E859" s="138"/>
      <c r="F859" s="138"/>
      <c r="G859" s="138"/>
      <c r="H859" s="138"/>
      <c r="I859" s="138"/>
      <c r="J859" s="138"/>
      <c r="K859" s="138"/>
      <c r="L859" s="138"/>
      <c r="M859" s="138"/>
      <c r="N859" s="138"/>
      <c r="O859" s="138"/>
      <c r="P859" s="138"/>
    </row>
    <row r="860" spans="1:16">
      <c r="A860" s="138"/>
      <c r="B860" s="139"/>
      <c r="C860" s="138"/>
      <c r="D860" s="138"/>
      <c r="E860" s="138"/>
      <c r="F860" s="138"/>
      <c r="G860" s="138"/>
      <c r="H860" s="138"/>
      <c r="I860" s="138"/>
      <c r="J860" s="138"/>
      <c r="K860" s="138"/>
      <c r="L860" s="138"/>
      <c r="M860" s="138"/>
      <c r="N860" s="138"/>
      <c r="O860" s="138"/>
      <c r="P860" s="138"/>
    </row>
    <row r="861" spans="1:16">
      <c r="A861" s="138"/>
      <c r="B861" s="139"/>
      <c r="C861" s="138"/>
      <c r="D861" s="138"/>
      <c r="E861" s="138"/>
      <c r="F861" s="138"/>
      <c r="G861" s="138"/>
      <c r="H861" s="138"/>
      <c r="I861" s="138"/>
      <c r="J861" s="138"/>
      <c r="K861" s="138"/>
      <c r="L861" s="138"/>
      <c r="M861" s="138"/>
      <c r="N861" s="138"/>
      <c r="O861" s="138"/>
      <c r="P861" s="138"/>
    </row>
    <row r="862" spans="1:16">
      <c r="A862" s="138"/>
      <c r="B862" s="139"/>
      <c r="C862" s="138"/>
      <c r="D862" s="138"/>
      <c r="E862" s="138"/>
      <c r="F862" s="138"/>
      <c r="G862" s="138"/>
      <c r="H862" s="138"/>
      <c r="I862" s="138"/>
      <c r="J862" s="138"/>
      <c r="K862" s="138"/>
      <c r="L862" s="138"/>
      <c r="M862" s="138"/>
      <c r="N862" s="138"/>
      <c r="O862" s="138"/>
      <c r="P862" s="138"/>
    </row>
    <row r="863" spans="1:16">
      <c r="A863" s="138"/>
      <c r="B863" s="139"/>
      <c r="C863" s="138"/>
      <c r="D863" s="138"/>
      <c r="E863" s="138"/>
      <c r="F863" s="138"/>
      <c r="G863" s="138"/>
      <c r="H863" s="138"/>
      <c r="I863" s="138"/>
      <c r="J863" s="138"/>
      <c r="K863" s="138"/>
      <c r="L863" s="138"/>
      <c r="M863" s="138"/>
      <c r="N863" s="138"/>
      <c r="O863" s="138"/>
      <c r="P863" s="138"/>
    </row>
    <row r="864" spans="1:16">
      <c r="A864" s="138"/>
      <c r="B864" s="139"/>
      <c r="C864" s="138"/>
      <c r="D864" s="138"/>
      <c r="E864" s="138"/>
      <c r="F864" s="138"/>
      <c r="G864" s="138"/>
      <c r="H864" s="138"/>
      <c r="I864" s="138"/>
      <c r="J864" s="138"/>
      <c r="K864" s="138"/>
      <c r="L864" s="138"/>
      <c r="M864" s="138"/>
      <c r="N864" s="138"/>
      <c r="O864" s="138"/>
      <c r="P864" s="138"/>
    </row>
    <row r="865" spans="1:16">
      <c r="A865" s="138"/>
      <c r="B865" s="139"/>
      <c r="C865" s="138"/>
      <c r="D865" s="138"/>
      <c r="E865" s="138"/>
      <c r="F865" s="138"/>
      <c r="G865" s="138"/>
      <c r="H865" s="138"/>
      <c r="I865" s="138"/>
      <c r="J865" s="138"/>
      <c r="K865" s="138"/>
      <c r="L865" s="138"/>
      <c r="M865" s="138"/>
      <c r="N865" s="138"/>
      <c r="O865" s="138"/>
      <c r="P865" s="138"/>
    </row>
    <row r="866" spans="1:16">
      <c r="A866" s="138"/>
      <c r="B866" s="139"/>
      <c r="C866" s="138"/>
      <c r="D866" s="138"/>
      <c r="E866" s="138"/>
      <c r="F866" s="138"/>
      <c r="G866" s="138"/>
      <c r="H866" s="138"/>
      <c r="I866" s="138"/>
      <c r="J866" s="138"/>
      <c r="K866" s="138"/>
      <c r="L866" s="138"/>
      <c r="M866" s="138"/>
      <c r="N866" s="138"/>
      <c r="O866" s="138"/>
      <c r="P866" s="138"/>
    </row>
    <row r="867" spans="1:16">
      <c r="A867" s="138"/>
      <c r="B867" s="139"/>
      <c r="C867" s="138"/>
      <c r="D867" s="138"/>
      <c r="E867" s="138"/>
      <c r="F867" s="138"/>
      <c r="G867" s="138"/>
      <c r="H867" s="138"/>
      <c r="I867" s="138"/>
      <c r="J867" s="138"/>
      <c r="K867" s="138"/>
      <c r="L867" s="138"/>
      <c r="M867" s="138"/>
      <c r="N867" s="138"/>
      <c r="O867" s="138"/>
      <c r="P867" s="138"/>
    </row>
    <row r="868" spans="1:16">
      <c r="A868" s="138"/>
      <c r="B868" s="139"/>
      <c r="C868" s="138"/>
      <c r="D868" s="138"/>
      <c r="E868" s="138"/>
      <c r="F868" s="138"/>
      <c r="G868" s="138"/>
      <c r="H868" s="138"/>
      <c r="I868" s="138"/>
      <c r="J868" s="138"/>
      <c r="K868" s="138"/>
      <c r="L868" s="138"/>
      <c r="M868" s="138"/>
      <c r="N868" s="138"/>
      <c r="O868" s="138"/>
      <c r="P868" s="138"/>
    </row>
    <row r="869" spans="1:16">
      <c r="A869" s="138"/>
      <c r="B869" s="139"/>
      <c r="C869" s="138"/>
      <c r="D869" s="138"/>
      <c r="E869" s="138"/>
      <c r="F869" s="138"/>
      <c r="G869" s="138"/>
      <c r="H869" s="138"/>
      <c r="I869" s="138"/>
      <c r="J869" s="138"/>
      <c r="K869" s="138"/>
      <c r="L869" s="138"/>
      <c r="M869" s="138"/>
      <c r="N869" s="138"/>
      <c r="O869" s="138"/>
      <c r="P869" s="138"/>
    </row>
    <row r="870" spans="1:16">
      <c r="A870" s="138"/>
      <c r="B870" s="139"/>
      <c r="C870" s="138"/>
      <c r="D870" s="138"/>
      <c r="E870" s="138"/>
      <c r="F870" s="138"/>
      <c r="G870" s="138"/>
      <c r="H870" s="138"/>
      <c r="I870" s="138"/>
      <c r="J870" s="138"/>
      <c r="K870" s="138"/>
      <c r="L870" s="138"/>
      <c r="M870" s="138"/>
      <c r="N870" s="138"/>
      <c r="O870" s="138"/>
      <c r="P870" s="138"/>
    </row>
    <row r="871" spans="1:16">
      <c r="A871" s="138"/>
      <c r="B871" s="139"/>
      <c r="C871" s="138"/>
      <c r="D871" s="138"/>
      <c r="E871" s="138"/>
      <c r="F871" s="138"/>
      <c r="G871" s="138"/>
      <c r="H871" s="138"/>
      <c r="I871" s="138"/>
      <c r="J871" s="138"/>
      <c r="K871" s="138"/>
      <c r="L871" s="138"/>
      <c r="M871" s="138"/>
      <c r="N871" s="138"/>
      <c r="O871" s="138"/>
      <c r="P871" s="138"/>
    </row>
    <row r="872" spans="1:16">
      <c r="A872" s="138"/>
      <c r="B872" s="139"/>
      <c r="C872" s="138"/>
      <c r="D872" s="138"/>
      <c r="E872" s="138"/>
      <c r="F872" s="138"/>
      <c r="G872" s="138"/>
      <c r="H872" s="138"/>
      <c r="I872" s="138"/>
      <c r="J872" s="138"/>
      <c r="K872" s="138"/>
      <c r="L872" s="138"/>
      <c r="M872" s="138"/>
      <c r="N872" s="138"/>
      <c r="O872" s="138"/>
      <c r="P872" s="138"/>
    </row>
    <row r="873" spans="1:16">
      <c r="A873" s="138"/>
      <c r="B873" s="139"/>
      <c r="C873" s="138"/>
      <c r="D873" s="138"/>
      <c r="E873" s="138"/>
      <c r="F873" s="138"/>
      <c r="G873" s="138"/>
      <c r="H873" s="138"/>
      <c r="I873" s="138"/>
      <c r="J873" s="138"/>
      <c r="K873" s="138"/>
      <c r="L873" s="138"/>
      <c r="M873" s="138"/>
      <c r="N873" s="138"/>
      <c r="O873" s="138"/>
      <c r="P873" s="138"/>
    </row>
    <row r="874" spans="1:16">
      <c r="A874" s="138"/>
      <c r="B874" s="139"/>
      <c r="C874" s="138"/>
      <c r="D874" s="138"/>
      <c r="E874" s="138"/>
      <c r="F874" s="138"/>
      <c r="G874" s="138"/>
      <c r="H874" s="138"/>
      <c r="I874" s="138"/>
      <c r="J874" s="138"/>
      <c r="K874" s="138"/>
      <c r="L874" s="138"/>
      <c r="M874" s="138"/>
      <c r="N874" s="138"/>
      <c r="O874" s="138"/>
      <c r="P874" s="138"/>
    </row>
    <row r="875" spans="1:16">
      <c r="A875" s="138"/>
      <c r="B875" s="139"/>
      <c r="C875" s="138"/>
      <c r="D875" s="138"/>
      <c r="E875" s="138"/>
      <c r="F875" s="138"/>
      <c r="G875" s="138"/>
      <c r="H875" s="138"/>
      <c r="I875" s="138"/>
      <c r="J875" s="138"/>
      <c r="K875" s="138"/>
      <c r="L875" s="138"/>
      <c r="M875" s="138"/>
      <c r="N875" s="138"/>
      <c r="O875" s="138"/>
      <c r="P875" s="138"/>
    </row>
    <row r="876" spans="1:16">
      <c r="A876" s="138"/>
      <c r="B876" s="139"/>
      <c r="C876" s="138"/>
      <c r="D876" s="138"/>
      <c r="E876" s="138"/>
      <c r="F876" s="138"/>
      <c r="G876" s="138"/>
      <c r="H876" s="138"/>
      <c r="I876" s="138"/>
      <c r="J876" s="138"/>
      <c r="K876" s="138"/>
      <c r="L876" s="138"/>
      <c r="M876" s="138"/>
      <c r="N876" s="138"/>
      <c r="O876" s="138"/>
      <c r="P876" s="138"/>
    </row>
    <row r="877" spans="1:16">
      <c r="A877" s="138"/>
      <c r="B877" s="139"/>
      <c r="C877" s="138"/>
      <c r="D877" s="138"/>
      <c r="E877" s="138"/>
      <c r="F877" s="138"/>
      <c r="G877" s="138"/>
      <c r="H877" s="138"/>
      <c r="I877" s="138"/>
      <c r="J877" s="138"/>
      <c r="K877" s="138"/>
      <c r="L877" s="138"/>
      <c r="M877" s="138"/>
      <c r="N877" s="138"/>
      <c r="O877" s="138"/>
      <c r="P877" s="138"/>
    </row>
    <row r="878" spans="1:16">
      <c r="A878" s="138"/>
      <c r="B878" s="139"/>
      <c r="C878" s="138"/>
      <c r="D878" s="138"/>
      <c r="E878" s="138"/>
      <c r="F878" s="138"/>
      <c r="G878" s="138"/>
      <c r="H878" s="138"/>
      <c r="I878" s="138"/>
      <c r="J878" s="138"/>
      <c r="K878" s="138"/>
      <c r="L878" s="138"/>
      <c r="M878" s="138"/>
      <c r="N878" s="138"/>
      <c r="O878" s="138"/>
      <c r="P878" s="138"/>
    </row>
    <row r="879" spans="1:16">
      <c r="A879" s="138"/>
      <c r="B879" s="139"/>
      <c r="C879" s="138"/>
      <c r="D879" s="138"/>
      <c r="E879" s="138"/>
      <c r="F879" s="138"/>
      <c r="G879" s="138"/>
      <c r="H879" s="138"/>
      <c r="I879" s="138"/>
      <c r="J879" s="138"/>
      <c r="K879" s="138"/>
      <c r="L879" s="138"/>
      <c r="M879" s="138"/>
      <c r="N879" s="138"/>
      <c r="O879" s="138"/>
      <c r="P879" s="138"/>
    </row>
    <row r="880" spans="1:16">
      <c r="A880" s="138"/>
      <c r="B880" s="139"/>
      <c r="C880" s="138"/>
      <c r="D880" s="138"/>
      <c r="E880" s="138"/>
      <c r="F880" s="138"/>
      <c r="G880" s="138"/>
      <c r="H880" s="138"/>
      <c r="I880" s="138"/>
      <c r="J880" s="138"/>
      <c r="K880" s="138"/>
      <c r="L880" s="138"/>
      <c r="M880" s="138"/>
      <c r="N880" s="138"/>
      <c r="O880" s="138"/>
      <c r="P880" s="138"/>
    </row>
    <row r="881" spans="1:16">
      <c r="A881" s="138"/>
      <c r="B881" s="139"/>
      <c r="C881" s="138"/>
      <c r="D881" s="138"/>
      <c r="E881" s="138"/>
      <c r="F881" s="138"/>
      <c r="G881" s="138"/>
      <c r="H881" s="138"/>
      <c r="I881" s="138"/>
      <c r="J881" s="138"/>
      <c r="K881" s="138"/>
      <c r="L881" s="138"/>
      <c r="M881" s="138"/>
      <c r="N881" s="138"/>
      <c r="O881" s="138"/>
      <c r="P881" s="138"/>
    </row>
    <row r="882" spans="1:16">
      <c r="A882" s="138"/>
      <c r="B882" s="139"/>
      <c r="C882" s="138"/>
      <c r="D882" s="138"/>
      <c r="E882" s="138"/>
      <c r="F882" s="138"/>
      <c r="G882" s="138"/>
      <c r="H882" s="138"/>
      <c r="I882" s="138"/>
      <c r="J882" s="138"/>
      <c r="K882" s="138"/>
      <c r="L882" s="138"/>
      <c r="M882" s="138"/>
      <c r="N882" s="138"/>
      <c r="O882" s="138"/>
      <c r="P882" s="138"/>
    </row>
    <row r="883" spans="1:16">
      <c r="A883" s="138"/>
      <c r="B883" s="139"/>
      <c r="C883" s="138"/>
      <c r="D883" s="138"/>
      <c r="E883" s="138"/>
      <c r="F883" s="138"/>
      <c r="G883" s="138"/>
      <c r="H883" s="138"/>
      <c r="I883" s="138"/>
      <c r="J883" s="138"/>
      <c r="K883" s="138"/>
      <c r="L883" s="138"/>
      <c r="M883" s="138"/>
      <c r="N883" s="138"/>
      <c r="O883" s="138"/>
      <c r="P883" s="138"/>
    </row>
    <row r="884" spans="1:16">
      <c r="A884" s="138"/>
      <c r="B884" s="139"/>
      <c r="C884" s="138"/>
      <c r="D884" s="138"/>
      <c r="E884" s="138"/>
      <c r="F884" s="138"/>
      <c r="G884" s="138"/>
      <c r="H884" s="138"/>
      <c r="I884" s="138"/>
      <c r="J884" s="138"/>
      <c r="K884" s="138"/>
      <c r="L884" s="138"/>
      <c r="M884" s="138"/>
      <c r="N884" s="138"/>
      <c r="O884" s="138"/>
      <c r="P884" s="138"/>
    </row>
    <row r="885" spans="1:16">
      <c r="A885" s="138"/>
      <c r="B885" s="139"/>
      <c r="C885" s="138"/>
      <c r="D885" s="138"/>
      <c r="E885" s="138"/>
      <c r="F885" s="138"/>
      <c r="G885" s="138"/>
      <c r="H885" s="138"/>
      <c r="I885" s="138"/>
      <c r="J885" s="138"/>
      <c r="K885" s="138"/>
      <c r="L885" s="138"/>
      <c r="M885" s="138"/>
      <c r="N885" s="138"/>
      <c r="O885" s="138"/>
      <c r="P885" s="138"/>
    </row>
    <row r="886" spans="1:16">
      <c r="A886" s="138"/>
      <c r="B886" s="139"/>
      <c r="C886" s="138"/>
      <c r="D886" s="138"/>
      <c r="E886" s="138"/>
      <c r="F886" s="138"/>
      <c r="G886" s="138"/>
      <c r="H886" s="138"/>
      <c r="I886" s="138"/>
      <c r="J886" s="138"/>
      <c r="K886" s="138"/>
      <c r="L886" s="138"/>
      <c r="M886" s="138"/>
      <c r="N886" s="138"/>
      <c r="O886" s="138"/>
      <c r="P886" s="138"/>
    </row>
    <row r="887" spans="1:16">
      <c r="A887" s="138"/>
      <c r="B887" s="139"/>
      <c r="C887" s="138"/>
      <c r="D887" s="138"/>
      <c r="E887" s="138"/>
      <c r="F887" s="138"/>
      <c r="G887" s="138"/>
      <c r="H887" s="138"/>
      <c r="I887" s="138"/>
      <c r="J887" s="138"/>
      <c r="K887" s="138"/>
      <c r="L887" s="138"/>
      <c r="M887" s="138"/>
      <c r="N887" s="138"/>
      <c r="O887" s="138"/>
      <c r="P887" s="138"/>
    </row>
    <row r="888" spans="1:16">
      <c r="A888" s="138"/>
      <c r="B888" s="139"/>
      <c r="C888" s="138"/>
      <c r="D888" s="138"/>
      <c r="E888" s="138"/>
      <c r="F888" s="138"/>
      <c r="G888" s="138"/>
      <c r="H888" s="138"/>
      <c r="I888" s="138"/>
      <c r="J888" s="138"/>
      <c r="K888" s="138"/>
      <c r="L888" s="138"/>
      <c r="M888" s="138"/>
      <c r="N888" s="138"/>
      <c r="O888" s="138"/>
      <c r="P888" s="138"/>
    </row>
    <row r="889" spans="1:16">
      <c r="A889" s="138"/>
      <c r="B889" s="139"/>
      <c r="C889" s="138"/>
      <c r="D889" s="138"/>
      <c r="E889" s="138"/>
      <c r="F889" s="138"/>
      <c r="G889" s="138"/>
      <c r="H889" s="138"/>
      <c r="I889" s="138"/>
      <c r="J889" s="138"/>
      <c r="K889" s="138"/>
      <c r="L889" s="138"/>
      <c r="M889" s="138"/>
      <c r="N889" s="138"/>
      <c r="O889" s="138"/>
      <c r="P889" s="138"/>
    </row>
    <row r="890" spans="1:16">
      <c r="A890" s="138"/>
      <c r="B890" s="139"/>
      <c r="C890" s="138"/>
      <c r="D890" s="138"/>
      <c r="E890" s="138"/>
      <c r="F890" s="138"/>
      <c r="G890" s="138"/>
      <c r="H890" s="138"/>
      <c r="I890" s="138"/>
      <c r="J890" s="138"/>
      <c r="K890" s="138"/>
      <c r="L890" s="138"/>
      <c r="M890" s="138"/>
      <c r="N890" s="138"/>
      <c r="O890" s="138"/>
      <c r="P890" s="138"/>
    </row>
    <row r="891" spans="1:16">
      <c r="A891" s="138"/>
      <c r="B891" s="139"/>
      <c r="C891" s="138"/>
      <c r="D891" s="138"/>
      <c r="E891" s="138"/>
      <c r="F891" s="138"/>
      <c r="G891" s="138"/>
      <c r="H891" s="138"/>
      <c r="I891" s="138"/>
      <c r="J891" s="138"/>
      <c r="K891" s="138"/>
      <c r="L891" s="138"/>
      <c r="M891" s="138"/>
      <c r="N891" s="138"/>
      <c r="O891" s="138"/>
      <c r="P891" s="138"/>
    </row>
    <row r="892" spans="1:16">
      <c r="A892" s="138"/>
      <c r="B892" s="139"/>
      <c r="C892" s="138"/>
      <c r="D892" s="138"/>
      <c r="E892" s="138"/>
      <c r="F892" s="138"/>
      <c r="G892" s="138"/>
      <c r="H892" s="138"/>
      <c r="I892" s="138"/>
      <c r="J892" s="138"/>
      <c r="K892" s="138"/>
      <c r="L892" s="138"/>
      <c r="M892" s="138"/>
      <c r="N892" s="138"/>
      <c r="O892" s="138"/>
      <c r="P892" s="138"/>
    </row>
    <row r="893" spans="1:16">
      <c r="A893" s="138"/>
      <c r="B893" s="139"/>
      <c r="C893" s="138"/>
      <c r="D893" s="138"/>
      <c r="E893" s="138"/>
      <c r="F893" s="138"/>
      <c r="G893" s="138"/>
      <c r="H893" s="138"/>
      <c r="I893" s="138"/>
      <c r="J893" s="138"/>
      <c r="K893" s="138"/>
      <c r="L893" s="138"/>
      <c r="M893" s="138"/>
      <c r="N893" s="138"/>
      <c r="O893" s="138"/>
      <c r="P893" s="138"/>
    </row>
    <row r="894" spans="1:16">
      <c r="A894" s="138"/>
      <c r="B894" s="139"/>
      <c r="C894" s="138"/>
      <c r="D894" s="138"/>
      <c r="E894" s="138"/>
      <c r="F894" s="138"/>
      <c r="G894" s="138"/>
      <c r="H894" s="138"/>
      <c r="I894" s="138"/>
      <c r="J894" s="138"/>
      <c r="K894" s="138"/>
      <c r="L894" s="138"/>
      <c r="M894" s="138"/>
      <c r="N894" s="138"/>
      <c r="O894" s="138"/>
      <c r="P894" s="138"/>
    </row>
    <row r="895" spans="1:16">
      <c r="A895" s="138"/>
      <c r="B895" s="139"/>
      <c r="C895" s="138"/>
      <c r="D895" s="138"/>
      <c r="E895" s="138"/>
      <c r="F895" s="138"/>
      <c r="G895" s="138"/>
      <c r="H895" s="138"/>
      <c r="I895" s="138"/>
      <c r="J895" s="138"/>
      <c r="K895" s="138"/>
      <c r="L895" s="138"/>
      <c r="M895" s="138"/>
      <c r="N895" s="138"/>
      <c r="O895" s="138"/>
      <c r="P895" s="138"/>
    </row>
    <row r="896" spans="1:16">
      <c r="A896" s="138"/>
      <c r="B896" s="139"/>
      <c r="C896" s="138"/>
      <c r="D896" s="138"/>
      <c r="E896" s="138"/>
      <c r="F896" s="138"/>
      <c r="G896" s="138"/>
      <c r="H896" s="138"/>
      <c r="I896" s="138"/>
      <c r="J896" s="138"/>
      <c r="K896" s="138"/>
      <c r="L896" s="138"/>
      <c r="M896" s="138"/>
      <c r="N896" s="138"/>
      <c r="O896" s="138"/>
      <c r="P896" s="138"/>
    </row>
    <row r="897" spans="1:16">
      <c r="A897" s="138"/>
      <c r="B897" s="139"/>
      <c r="C897" s="138"/>
      <c r="D897" s="138"/>
      <c r="E897" s="138"/>
      <c r="F897" s="138"/>
      <c r="G897" s="138"/>
      <c r="H897" s="138"/>
      <c r="I897" s="138"/>
      <c r="J897" s="138"/>
      <c r="K897" s="138"/>
      <c r="L897" s="138"/>
      <c r="M897" s="138"/>
      <c r="N897" s="138"/>
      <c r="O897" s="138"/>
      <c r="P897" s="138"/>
    </row>
    <row r="898" spans="1:16">
      <c r="A898" s="138"/>
      <c r="B898" s="139"/>
      <c r="C898" s="138"/>
      <c r="D898" s="138"/>
      <c r="E898" s="138"/>
      <c r="F898" s="138"/>
      <c r="G898" s="138"/>
      <c r="H898" s="138"/>
      <c r="I898" s="138"/>
      <c r="J898" s="138"/>
      <c r="K898" s="138"/>
      <c r="L898" s="138"/>
      <c r="M898" s="138"/>
      <c r="N898" s="138"/>
      <c r="O898" s="138"/>
      <c r="P898" s="138"/>
    </row>
    <row r="899" spans="1:16">
      <c r="A899" s="138"/>
      <c r="B899" s="139"/>
      <c r="C899" s="138"/>
      <c r="D899" s="138"/>
      <c r="E899" s="138"/>
      <c r="F899" s="138"/>
      <c r="G899" s="138"/>
      <c r="H899" s="138"/>
      <c r="I899" s="138"/>
      <c r="J899" s="138"/>
      <c r="K899" s="138"/>
      <c r="L899" s="138"/>
      <c r="M899" s="138"/>
      <c r="N899" s="138"/>
      <c r="O899" s="138"/>
      <c r="P899" s="138"/>
    </row>
    <row r="900" spans="1:16">
      <c r="A900" s="138"/>
      <c r="B900" s="139"/>
      <c r="C900" s="138"/>
      <c r="D900" s="138"/>
      <c r="E900" s="138"/>
      <c r="F900" s="138"/>
      <c r="G900" s="138"/>
      <c r="H900" s="138"/>
      <c r="I900" s="138"/>
      <c r="J900" s="138"/>
      <c r="K900" s="138"/>
      <c r="L900" s="138"/>
      <c r="M900" s="138"/>
      <c r="N900" s="138"/>
      <c r="O900" s="138"/>
      <c r="P900" s="138"/>
    </row>
    <row r="901" spans="1:16">
      <c r="A901" s="138"/>
      <c r="B901" s="139"/>
      <c r="C901" s="138"/>
      <c r="D901" s="138"/>
      <c r="E901" s="138"/>
      <c r="F901" s="138"/>
      <c r="G901" s="138"/>
      <c r="H901" s="138"/>
      <c r="I901" s="138"/>
      <c r="J901" s="138"/>
      <c r="K901" s="138"/>
      <c r="L901" s="138"/>
      <c r="M901" s="138"/>
      <c r="N901" s="138"/>
      <c r="O901" s="138"/>
      <c r="P901" s="138"/>
    </row>
    <row r="902" spans="1:16">
      <c r="A902" s="138"/>
      <c r="B902" s="139"/>
      <c r="C902" s="138"/>
      <c r="D902" s="138"/>
      <c r="E902" s="138"/>
      <c r="F902" s="138"/>
      <c r="G902" s="138"/>
      <c r="H902" s="138"/>
      <c r="I902" s="138"/>
      <c r="J902" s="138"/>
      <c r="K902" s="138"/>
      <c r="L902" s="138"/>
      <c r="M902" s="138"/>
      <c r="N902" s="138"/>
      <c r="O902" s="138"/>
      <c r="P902" s="138"/>
    </row>
    <row r="903" spans="1:16">
      <c r="A903" s="138"/>
      <c r="B903" s="139"/>
      <c r="C903" s="138"/>
      <c r="D903" s="138"/>
      <c r="E903" s="138"/>
      <c r="F903" s="138"/>
      <c r="G903" s="138"/>
      <c r="H903" s="138"/>
      <c r="I903" s="138"/>
      <c r="J903" s="138"/>
      <c r="K903" s="138"/>
      <c r="L903" s="138"/>
      <c r="M903" s="138"/>
      <c r="N903" s="138"/>
      <c r="O903" s="138"/>
      <c r="P903" s="138"/>
    </row>
    <row r="904" spans="1:16">
      <c r="A904" s="138"/>
      <c r="B904" s="139"/>
      <c r="C904" s="138"/>
      <c r="D904" s="138"/>
      <c r="E904" s="138"/>
      <c r="F904" s="138"/>
      <c r="G904" s="138"/>
      <c r="H904" s="138"/>
      <c r="I904" s="138"/>
      <c r="J904" s="138"/>
      <c r="K904" s="138"/>
      <c r="L904" s="138"/>
      <c r="M904" s="138"/>
      <c r="N904" s="138"/>
      <c r="O904" s="138"/>
      <c r="P904" s="138"/>
    </row>
    <row r="905" spans="1:16">
      <c r="A905" s="138"/>
      <c r="B905" s="139"/>
      <c r="C905" s="138"/>
      <c r="D905" s="138"/>
      <c r="E905" s="138"/>
      <c r="F905" s="138"/>
      <c r="G905" s="138"/>
      <c r="H905" s="138"/>
      <c r="I905" s="138"/>
      <c r="J905" s="138"/>
      <c r="K905" s="138"/>
      <c r="L905" s="138"/>
      <c r="M905" s="138"/>
      <c r="N905" s="138"/>
      <c r="O905" s="138"/>
      <c r="P905" s="138"/>
    </row>
    <row r="906" spans="1:16">
      <c r="A906" s="138"/>
      <c r="B906" s="139"/>
      <c r="C906" s="138"/>
      <c r="D906" s="138"/>
      <c r="E906" s="138"/>
      <c r="F906" s="138"/>
      <c r="G906" s="138"/>
      <c r="H906" s="138"/>
      <c r="I906" s="138"/>
      <c r="J906" s="138"/>
      <c r="K906" s="138"/>
      <c r="L906" s="138"/>
      <c r="M906" s="138"/>
      <c r="N906" s="138"/>
      <c r="O906" s="138"/>
      <c r="P906" s="138"/>
    </row>
    <row r="907" spans="1:16">
      <c r="A907" s="138"/>
      <c r="B907" s="139"/>
      <c r="C907" s="138"/>
      <c r="D907" s="138"/>
      <c r="E907" s="138"/>
      <c r="F907" s="138"/>
      <c r="G907" s="138"/>
      <c r="H907" s="138"/>
      <c r="I907" s="138"/>
      <c r="J907" s="138"/>
      <c r="K907" s="138"/>
      <c r="L907" s="138"/>
      <c r="M907" s="138"/>
      <c r="N907" s="138"/>
      <c r="O907" s="138"/>
      <c r="P907" s="138"/>
    </row>
    <row r="908" spans="1:16">
      <c r="A908" s="138"/>
      <c r="B908" s="139"/>
      <c r="C908" s="138"/>
      <c r="D908" s="138"/>
      <c r="E908" s="138"/>
      <c r="F908" s="138"/>
      <c r="G908" s="138"/>
      <c r="H908" s="138"/>
      <c r="I908" s="138"/>
      <c r="J908" s="138"/>
      <c r="K908" s="138"/>
      <c r="L908" s="138"/>
      <c r="M908" s="138"/>
      <c r="N908" s="138"/>
      <c r="O908" s="138"/>
      <c r="P908" s="138"/>
    </row>
    <row r="909" spans="1:16">
      <c r="A909" s="138"/>
      <c r="B909" s="139"/>
      <c r="C909" s="138"/>
      <c r="D909" s="138"/>
      <c r="E909" s="138"/>
      <c r="F909" s="138"/>
      <c r="G909" s="138"/>
      <c r="H909" s="138"/>
      <c r="I909" s="138"/>
      <c r="J909" s="138"/>
      <c r="K909" s="138"/>
      <c r="L909" s="138"/>
      <c r="M909" s="138"/>
      <c r="N909" s="138"/>
      <c r="O909" s="138"/>
      <c r="P909" s="138"/>
    </row>
    <row r="910" spans="1:16">
      <c r="A910" s="138"/>
      <c r="B910" s="139"/>
      <c r="C910" s="138"/>
      <c r="D910" s="138"/>
      <c r="E910" s="138"/>
      <c r="F910" s="138"/>
      <c r="G910" s="138"/>
      <c r="H910" s="138"/>
      <c r="I910" s="138"/>
      <c r="J910" s="138"/>
      <c r="K910" s="138"/>
      <c r="L910" s="138"/>
      <c r="M910" s="138"/>
      <c r="N910" s="138"/>
      <c r="O910" s="138"/>
      <c r="P910" s="138"/>
    </row>
    <row r="911" spans="1:16">
      <c r="A911" s="138"/>
      <c r="B911" s="139"/>
      <c r="C911" s="138"/>
      <c r="D911" s="138"/>
      <c r="E911" s="138"/>
      <c r="F911" s="138"/>
      <c r="G911" s="138"/>
      <c r="H911" s="138"/>
      <c r="I911" s="138"/>
      <c r="J911" s="138"/>
      <c r="K911" s="138"/>
      <c r="L911" s="138"/>
      <c r="M911" s="138"/>
      <c r="N911" s="138"/>
      <c r="O911" s="138"/>
      <c r="P911" s="138"/>
    </row>
    <row r="912" spans="1:16">
      <c r="A912" s="138"/>
      <c r="B912" s="139"/>
      <c r="C912" s="138"/>
      <c r="D912" s="138"/>
      <c r="E912" s="138"/>
      <c r="F912" s="138"/>
      <c r="G912" s="138"/>
      <c r="H912" s="138"/>
      <c r="I912" s="138"/>
      <c r="J912" s="138"/>
      <c r="K912" s="138"/>
      <c r="L912" s="138"/>
      <c r="M912" s="138"/>
      <c r="N912" s="138"/>
      <c r="O912" s="138"/>
      <c r="P912" s="138"/>
    </row>
    <row r="913" spans="1:16">
      <c r="A913" s="138"/>
      <c r="B913" s="139"/>
      <c r="C913" s="138"/>
      <c r="D913" s="138"/>
      <c r="E913" s="138"/>
      <c r="F913" s="138"/>
      <c r="G913" s="138"/>
      <c r="H913" s="138"/>
      <c r="I913" s="138"/>
      <c r="J913" s="138"/>
      <c r="K913" s="138"/>
      <c r="L913" s="138"/>
      <c r="M913" s="138"/>
      <c r="N913" s="138"/>
      <c r="O913" s="138"/>
      <c r="P913" s="138"/>
    </row>
    <row r="914" spans="1:16">
      <c r="A914" s="138"/>
      <c r="B914" s="139"/>
      <c r="C914" s="138"/>
      <c r="D914" s="138"/>
      <c r="E914" s="138"/>
      <c r="F914" s="138"/>
      <c r="G914" s="138"/>
      <c r="H914" s="138"/>
      <c r="I914" s="138"/>
      <c r="J914" s="138"/>
      <c r="K914" s="138"/>
      <c r="L914" s="138"/>
      <c r="M914" s="138"/>
      <c r="N914" s="138"/>
      <c r="O914" s="138"/>
      <c r="P914" s="138"/>
    </row>
    <row r="915" spans="1:16">
      <c r="A915" s="138"/>
      <c r="B915" s="139"/>
      <c r="C915" s="138"/>
      <c r="D915" s="138"/>
      <c r="E915" s="138"/>
      <c r="F915" s="138"/>
      <c r="G915" s="138"/>
      <c r="H915" s="138"/>
      <c r="I915" s="138"/>
      <c r="J915" s="138"/>
      <c r="K915" s="138"/>
      <c r="L915" s="138"/>
      <c r="M915" s="138"/>
      <c r="N915" s="138"/>
      <c r="O915" s="138"/>
      <c r="P915" s="138"/>
    </row>
    <row r="916" spans="1:16">
      <c r="A916" s="138"/>
      <c r="B916" s="139"/>
      <c r="C916" s="138"/>
      <c r="D916" s="138"/>
      <c r="E916" s="138"/>
      <c r="F916" s="138"/>
      <c r="G916" s="138"/>
      <c r="H916" s="138"/>
      <c r="I916" s="138"/>
      <c r="J916" s="138"/>
      <c r="K916" s="138"/>
      <c r="L916" s="138"/>
      <c r="M916" s="138"/>
      <c r="N916" s="138"/>
      <c r="O916" s="138"/>
      <c r="P916" s="138"/>
    </row>
    <row r="917" spans="1:16">
      <c r="A917" s="138"/>
      <c r="B917" s="139"/>
      <c r="C917" s="138"/>
      <c r="D917" s="138"/>
      <c r="E917" s="138"/>
      <c r="F917" s="138"/>
      <c r="G917" s="138"/>
      <c r="H917" s="138"/>
      <c r="I917" s="138"/>
      <c r="J917" s="138"/>
      <c r="K917" s="138"/>
      <c r="L917" s="138"/>
      <c r="M917" s="138"/>
      <c r="N917" s="138"/>
      <c r="O917" s="138"/>
      <c r="P917" s="138"/>
    </row>
    <row r="918" spans="1:16">
      <c r="A918" s="138"/>
      <c r="B918" s="139"/>
      <c r="C918" s="138"/>
      <c r="D918" s="138"/>
      <c r="E918" s="138"/>
      <c r="F918" s="138"/>
      <c r="G918" s="138"/>
      <c r="H918" s="138"/>
      <c r="I918" s="138"/>
      <c r="J918" s="138"/>
      <c r="K918" s="138"/>
      <c r="L918" s="138"/>
      <c r="M918" s="138"/>
      <c r="N918" s="138"/>
      <c r="O918" s="138"/>
      <c r="P918" s="138"/>
    </row>
    <row r="919" spans="1:16">
      <c r="A919" s="138"/>
      <c r="B919" s="139"/>
      <c r="C919" s="138"/>
      <c r="D919" s="138"/>
      <c r="E919" s="138"/>
      <c r="F919" s="138"/>
      <c r="G919" s="138"/>
      <c r="H919" s="138"/>
      <c r="I919" s="138"/>
      <c r="J919" s="138"/>
      <c r="K919" s="138"/>
      <c r="L919" s="138"/>
      <c r="M919" s="138"/>
      <c r="N919" s="138"/>
      <c r="O919" s="138"/>
      <c r="P919" s="138"/>
    </row>
    <row r="920" spans="1:16">
      <c r="A920" s="138"/>
      <c r="B920" s="139"/>
      <c r="C920" s="138"/>
      <c r="D920" s="138"/>
      <c r="E920" s="138"/>
      <c r="F920" s="138"/>
      <c r="G920" s="138"/>
      <c r="H920" s="138"/>
      <c r="I920" s="138"/>
      <c r="J920" s="138"/>
      <c r="K920" s="138"/>
      <c r="L920" s="138"/>
      <c r="M920" s="138"/>
      <c r="N920" s="138"/>
      <c r="O920" s="138"/>
      <c r="P920" s="138"/>
    </row>
    <row r="921" spans="1:16">
      <c r="A921" s="138"/>
      <c r="B921" s="139"/>
      <c r="C921" s="138"/>
      <c r="D921" s="138"/>
      <c r="E921" s="138"/>
      <c r="F921" s="138"/>
      <c r="G921" s="138"/>
      <c r="H921" s="138"/>
      <c r="I921" s="138"/>
      <c r="J921" s="138"/>
      <c r="K921" s="138"/>
      <c r="L921" s="138"/>
      <c r="M921" s="138"/>
      <c r="N921" s="138"/>
      <c r="O921" s="138"/>
      <c r="P921" s="138"/>
    </row>
    <row r="922" spans="1:16">
      <c r="A922" s="138"/>
      <c r="B922" s="139"/>
      <c r="C922" s="138"/>
      <c r="D922" s="138"/>
      <c r="E922" s="138"/>
      <c r="F922" s="138"/>
      <c r="G922" s="138"/>
      <c r="H922" s="138"/>
      <c r="I922" s="138"/>
      <c r="J922" s="138"/>
      <c r="K922" s="138"/>
      <c r="L922" s="138"/>
      <c r="M922" s="138"/>
      <c r="N922" s="138"/>
      <c r="O922" s="138"/>
      <c r="P922" s="138"/>
    </row>
    <row r="923" spans="1:16">
      <c r="A923" s="138"/>
      <c r="B923" s="139"/>
      <c r="C923" s="138"/>
      <c r="D923" s="138"/>
      <c r="E923" s="138"/>
      <c r="F923" s="138"/>
      <c r="G923" s="138"/>
      <c r="H923" s="138"/>
      <c r="I923" s="138"/>
      <c r="J923" s="138"/>
      <c r="K923" s="138"/>
      <c r="L923" s="138"/>
      <c r="M923" s="138"/>
      <c r="N923" s="138"/>
      <c r="O923" s="138"/>
      <c r="P923" s="138"/>
    </row>
    <row r="924" spans="1:16">
      <c r="A924" s="138"/>
      <c r="B924" s="139"/>
      <c r="C924" s="138"/>
      <c r="D924" s="138"/>
      <c r="E924" s="138"/>
      <c r="F924" s="138"/>
      <c r="G924" s="138"/>
      <c r="H924" s="138"/>
      <c r="I924" s="138"/>
      <c r="J924" s="138"/>
      <c r="K924" s="138"/>
      <c r="L924" s="138"/>
      <c r="M924" s="138"/>
      <c r="N924" s="138"/>
      <c r="O924" s="138"/>
      <c r="P924" s="138"/>
    </row>
    <row r="925" spans="1:16">
      <c r="A925" s="138"/>
      <c r="B925" s="139"/>
      <c r="C925" s="138"/>
      <c r="D925" s="138"/>
      <c r="E925" s="138"/>
      <c r="F925" s="138"/>
      <c r="G925" s="138"/>
      <c r="H925" s="138"/>
      <c r="I925" s="138"/>
      <c r="J925" s="138"/>
      <c r="K925" s="138"/>
      <c r="L925" s="138"/>
      <c r="M925" s="138"/>
      <c r="N925" s="138"/>
      <c r="O925" s="138"/>
      <c r="P925" s="138"/>
    </row>
    <row r="926" spans="1:16">
      <c r="A926" s="138"/>
      <c r="B926" s="139"/>
      <c r="C926" s="138"/>
      <c r="D926" s="138"/>
      <c r="E926" s="138"/>
      <c r="F926" s="138"/>
      <c r="G926" s="138"/>
      <c r="H926" s="138"/>
      <c r="I926" s="138"/>
      <c r="J926" s="138"/>
      <c r="K926" s="138"/>
      <c r="L926" s="138"/>
      <c r="M926" s="138"/>
      <c r="N926" s="138"/>
      <c r="O926" s="138"/>
      <c r="P926" s="138"/>
    </row>
    <row r="927" spans="1:16">
      <c r="A927" s="138"/>
      <c r="B927" s="139"/>
      <c r="C927" s="138"/>
      <c r="D927" s="138"/>
      <c r="E927" s="138"/>
      <c r="F927" s="138"/>
      <c r="G927" s="138"/>
      <c r="H927" s="138"/>
      <c r="I927" s="138"/>
      <c r="J927" s="138"/>
      <c r="K927" s="138"/>
      <c r="L927" s="138"/>
      <c r="M927" s="138"/>
      <c r="N927" s="138"/>
      <c r="O927" s="138"/>
      <c r="P927" s="138"/>
    </row>
    <row r="928" spans="1:16">
      <c r="A928" s="138"/>
      <c r="B928" s="139"/>
      <c r="C928" s="138"/>
      <c r="D928" s="138"/>
      <c r="E928" s="138"/>
      <c r="F928" s="138"/>
      <c r="G928" s="138"/>
      <c r="H928" s="138"/>
      <c r="I928" s="138"/>
      <c r="J928" s="138"/>
      <c r="K928" s="138"/>
      <c r="L928" s="138"/>
      <c r="M928" s="138"/>
      <c r="N928" s="138"/>
      <c r="O928" s="138"/>
      <c r="P928" s="138"/>
    </row>
    <row r="929" spans="1:16">
      <c r="A929" s="138"/>
      <c r="B929" s="139"/>
      <c r="C929" s="138"/>
      <c r="D929" s="138"/>
      <c r="E929" s="138"/>
      <c r="F929" s="138"/>
      <c r="G929" s="138"/>
      <c r="H929" s="138"/>
      <c r="I929" s="138"/>
      <c r="J929" s="138"/>
      <c r="K929" s="138"/>
      <c r="L929" s="138"/>
      <c r="M929" s="138"/>
      <c r="N929" s="138"/>
      <c r="O929" s="138"/>
      <c r="P929" s="138"/>
    </row>
    <row r="930" spans="1:16">
      <c r="A930" s="138"/>
      <c r="B930" s="139"/>
      <c r="C930" s="138"/>
      <c r="D930" s="138"/>
      <c r="E930" s="138"/>
      <c r="F930" s="138"/>
      <c r="G930" s="138"/>
      <c r="H930" s="138"/>
      <c r="I930" s="138"/>
      <c r="J930" s="138"/>
      <c r="K930" s="138"/>
      <c r="L930" s="138"/>
      <c r="M930" s="138"/>
      <c r="N930" s="138"/>
      <c r="O930" s="138"/>
      <c r="P930" s="138"/>
    </row>
    <row r="931" spans="1:16">
      <c r="A931" s="138"/>
      <c r="B931" s="139"/>
      <c r="C931" s="138"/>
      <c r="D931" s="138"/>
      <c r="E931" s="138"/>
      <c r="F931" s="138"/>
      <c r="G931" s="138"/>
      <c r="H931" s="138"/>
      <c r="I931" s="138"/>
      <c r="J931" s="138"/>
      <c r="K931" s="138"/>
      <c r="L931" s="138"/>
      <c r="M931" s="138"/>
      <c r="N931" s="138"/>
      <c r="O931" s="138"/>
      <c r="P931" s="138"/>
    </row>
    <row r="932" spans="1:16">
      <c r="A932" s="138"/>
      <c r="B932" s="139"/>
      <c r="C932" s="138"/>
      <c r="D932" s="138"/>
      <c r="E932" s="138"/>
      <c r="F932" s="138"/>
      <c r="G932" s="138"/>
      <c r="H932" s="138"/>
      <c r="I932" s="138"/>
      <c r="J932" s="138"/>
      <c r="K932" s="138"/>
      <c r="L932" s="138"/>
      <c r="M932" s="138"/>
      <c r="N932" s="138"/>
      <c r="O932" s="138"/>
      <c r="P932" s="138"/>
    </row>
    <row r="933" spans="1:16">
      <c r="A933" s="138"/>
      <c r="B933" s="139"/>
      <c r="C933" s="138"/>
      <c r="D933" s="138"/>
      <c r="E933" s="138"/>
      <c r="F933" s="138"/>
      <c r="G933" s="138"/>
      <c r="H933" s="138"/>
      <c r="I933" s="138"/>
      <c r="J933" s="138"/>
      <c r="K933" s="138"/>
      <c r="L933" s="138"/>
      <c r="M933" s="138"/>
      <c r="N933" s="138"/>
      <c r="O933" s="138"/>
      <c r="P933" s="138"/>
    </row>
    <row r="934" spans="1:16">
      <c r="A934" s="138"/>
      <c r="B934" s="139"/>
      <c r="C934" s="138"/>
      <c r="D934" s="138"/>
      <c r="E934" s="138"/>
      <c r="F934" s="138"/>
      <c r="G934" s="138"/>
      <c r="H934" s="138"/>
      <c r="I934" s="138"/>
      <c r="J934" s="138"/>
      <c r="K934" s="138"/>
      <c r="L934" s="138"/>
      <c r="M934" s="138"/>
      <c r="N934" s="138"/>
      <c r="O934" s="138"/>
      <c r="P934" s="138"/>
    </row>
    <row r="935" spans="1:16">
      <c r="A935" s="138"/>
      <c r="B935" s="139"/>
      <c r="C935" s="138"/>
      <c r="D935" s="138"/>
      <c r="E935" s="138"/>
      <c r="F935" s="138"/>
      <c r="G935" s="138"/>
      <c r="H935" s="138"/>
      <c r="I935" s="138"/>
      <c r="J935" s="138"/>
      <c r="K935" s="138"/>
      <c r="L935" s="138"/>
      <c r="M935" s="138"/>
      <c r="N935" s="138"/>
      <c r="O935" s="138"/>
      <c r="P935" s="138"/>
    </row>
    <row r="936" spans="1:16">
      <c r="A936" s="138"/>
      <c r="B936" s="139"/>
      <c r="C936" s="138"/>
      <c r="D936" s="138"/>
      <c r="E936" s="138"/>
      <c r="F936" s="138"/>
      <c r="G936" s="138"/>
      <c r="H936" s="138"/>
      <c r="I936" s="138"/>
      <c r="J936" s="138"/>
      <c r="K936" s="138"/>
      <c r="L936" s="138"/>
      <c r="M936" s="138"/>
      <c r="N936" s="138"/>
      <c r="O936" s="138"/>
      <c r="P936" s="138"/>
    </row>
    <row r="937" spans="1:16">
      <c r="A937" s="138"/>
      <c r="B937" s="139"/>
      <c r="C937" s="138"/>
      <c r="D937" s="138"/>
      <c r="E937" s="138"/>
      <c r="F937" s="138"/>
      <c r="G937" s="138"/>
      <c r="H937" s="138"/>
      <c r="I937" s="138"/>
      <c r="J937" s="138"/>
      <c r="K937" s="138"/>
      <c r="L937" s="138"/>
      <c r="M937" s="138"/>
      <c r="N937" s="138"/>
      <c r="O937" s="138"/>
      <c r="P937" s="138"/>
    </row>
    <row r="938" spans="1:16">
      <c r="A938" s="138"/>
      <c r="B938" s="139"/>
      <c r="C938" s="138"/>
      <c r="D938" s="138"/>
      <c r="E938" s="138"/>
      <c r="F938" s="138"/>
      <c r="G938" s="138"/>
      <c r="H938" s="138"/>
      <c r="I938" s="138"/>
      <c r="J938" s="138"/>
      <c r="K938" s="138"/>
      <c r="L938" s="138"/>
      <c r="M938" s="138"/>
      <c r="N938" s="138"/>
      <c r="O938" s="138"/>
      <c r="P938" s="138"/>
    </row>
    <row r="939" spans="1:16">
      <c r="A939" s="138"/>
      <c r="B939" s="139"/>
      <c r="C939" s="138"/>
      <c r="D939" s="138"/>
      <c r="E939" s="138"/>
      <c r="F939" s="138"/>
      <c r="G939" s="138"/>
      <c r="H939" s="138"/>
      <c r="I939" s="138"/>
      <c r="J939" s="138"/>
      <c r="K939" s="138"/>
      <c r="L939" s="138"/>
      <c r="M939" s="138"/>
      <c r="N939" s="138"/>
      <c r="O939" s="138"/>
      <c r="P939" s="138"/>
    </row>
    <row r="940" spans="1:16">
      <c r="A940" s="138"/>
      <c r="B940" s="139"/>
      <c r="C940" s="138"/>
      <c r="D940" s="138"/>
      <c r="E940" s="138"/>
      <c r="F940" s="138"/>
      <c r="G940" s="138"/>
      <c r="H940" s="138"/>
      <c r="I940" s="138"/>
      <c r="J940" s="138"/>
      <c r="K940" s="138"/>
      <c r="L940" s="138"/>
      <c r="M940" s="138"/>
      <c r="N940" s="138"/>
      <c r="O940" s="138"/>
      <c r="P940" s="138"/>
    </row>
    <row r="941" spans="1:16">
      <c r="A941" s="138"/>
      <c r="B941" s="139"/>
      <c r="C941" s="138"/>
      <c r="D941" s="138"/>
      <c r="E941" s="138"/>
      <c r="F941" s="138"/>
      <c r="G941" s="138"/>
      <c r="H941" s="138"/>
      <c r="I941" s="138"/>
      <c r="J941" s="138"/>
      <c r="K941" s="138"/>
      <c r="L941" s="138"/>
      <c r="M941" s="138"/>
      <c r="N941" s="138"/>
      <c r="O941" s="138"/>
      <c r="P941" s="138"/>
    </row>
    <row r="942" spans="1:16">
      <c r="A942" s="138"/>
      <c r="B942" s="139"/>
      <c r="C942" s="138"/>
      <c r="D942" s="138"/>
      <c r="E942" s="138"/>
      <c r="F942" s="138"/>
      <c r="G942" s="138"/>
      <c r="H942" s="138"/>
      <c r="I942" s="138"/>
      <c r="J942" s="138"/>
      <c r="K942" s="138"/>
      <c r="L942" s="138"/>
      <c r="M942" s="138"/>
      <c r="N942" s="138"/>
      <c r="O942" s="138"/>
      <c r="P942" s="138"/>
    </row>
    <row r="943" spans="1:16">
      <c r="A943" s="138"/>
      <c r="B943" s="139"/>
      <c r="C943" s="138"/>
      <c r="D943" s="138"/>
      <c r="E943" s="138"/>
      <c r="F943" s="138"/>
      <c r="G943" s="138"/>
      <c r="H943" s="138"/>
      <c r="I943" s="138"/>
      <c r="J943" s="138"/>
      <c r="K943" s="138"/>
      <c r="L943" s="138"/>
      <c r="M943" s="138"/>
      <c r="N943" s="138"/>
      <c r="O943" s="138"/>
      <c r="P943" s="138"/>
    </row>
    <row r="944" spans="1:16">
      <c r="A944" s="138"/>
      <c r="B944" s="139"/>
      <c r="C944" s="138"/>
      <c r="D944" s="138"/>
      <c r="E944" s="138"/>
      <c r="F944" s="138"/>
      <c r="G944" s="138"/>
      <c r="H944" s="138"/>
      <c r="I944" s="138"/>
      <c r="J944" s="138"/>
      <c r="K944" s="138"/>
      <c r="L944" s="138"/>
      <c r="M944" s="138"/>
      <c r="N944" s="138"/>
      <c r="O944" s="138"/>
      <c r="P944" s="138"/>
    </row>
    <row r="945" spans="1:16">
      <c r="A945" s="138"/>
      <c r="B945" s="139"/>
      <c r="C945" s="138"/>
      <c r="D945" s="138"/>
      <c r="E945" s="138"/>
      <c r="F945" s="138"/>
      <c r="G945" s="138"/>
      <c r="H945" s="138"/>
      <c r="I945" s="138"/>
      <c r="J945" s="138"/>
      <c r="K945" s="138"/>
      <c r="L945" s="138"/>
      <c r="M945" s="138"/>
      <c r="N945" s="138"/>
      <c r="O945" s="138"/>
      <c r="P945" s="138"/>
    </row>
    <row r="946" spans="1:16">
      <c r="A946" s="138"/>
      <c r="B946" s="139"/>
      <c r="C946" s="138"/>
      <c r="D946" s="138"/>
      <c r="E946" s="138"/>
      <c r="F946" s="138"/>
      <c r="G946" s="138"/>
      <c r="H946" s="138"/>
      <c r="I946" s="138"/>
      <c r="J946" s="138"/>
      <c r="K946" s="138"/>
      <c r="L946" s="138"/>
      <c r="M946" s="138"/>
      <c r="N946" s="138"/>
      <c r="O946" s="138"/>
      <c r="P946" s="138"/>
    </row>
    <row r="947" spans="1:16">
      <c r="A947" s="138"/>
      <c r="B947" s="139"/>
      <c r="C947" s="138"/>
      <c r="D947" s="138"/>
      <c r="E947" s="138"/>
      <c r="F947" s="138"/>
      <c r="G947" s="138"/>
      <c r="H947" s="138"/>
      <c r="I947" s="138"/>
      <c r="J947" s="138"/>
      <c r="K947" s="138"/>
      <c r="L947" s="138"/>
      <c r="M947" s="138"/>
      <c r="N947" s="138"/>
      <c r="O947" s="138"/>
      <c r="P947" s="138"/>
    </row>
    <row r="948" spans="1:16">
      <c r="A948" s="138"/>
      <c r="B948" s="139"/>
      <c r="C948" s="138"/>
      <c r="D948" s="138"/>
      <c r="E948" s="138"/>
      <c r="F948" s="138"/>
      <c r="G948" s="138"/>
      <c r="H948" s="138"/>
      <c r="I948" s="138"/>
      <c r="J948" s="138"/>
      <c r="K948" s="138"/>
      <c r="L948" s="138"/>
      <c r="M948" s="138"/>
      <c r="N948" s="138"/>
      <c r="O948" s="138"/>
      <c r="P948" s="138"/>
    </row>
    <row r="949" spans="1:16">
      <c r="A949" s="138"/>
      <c r="B949" s="139"/>
      <c r="C949" s="138"/>
      <c r="D949" s="138"/>
      <c r="E949" s="138"/>
      <c r="F949" s="138"/>
      <c r="G949" s="138"/>
      <c r="H949" s="138"/>
      <c r="I949" s="138"/>
      <c r="J949" s="138"/>
      <c r="K949" s="138"/>
      <c r="L949" s="138"/>
      <c r="M949" s="138"/>
      <c r="N949" s="138"/>
      <c r="O949" s="138"/>
      <c r="P949" s="138"/>
    </row>
    <row r="950" spans="1:16">
      <c r="A950" s="138"/>
      <c r="B950" s="139"/>
      <c r="C950" s="138"/>
      <c r="D950" s="138"/>
      <c r="E950" s="138"/>
      <c r="F950" s="138"/>
      <c r="G950" s="138"/>
      <c r="H950" s="138"/>
      <c r="I950" s="138"/>
      <c r="J950" s="138"/>
      <c r="K950" s="138"/>
      <c r="L950" s="138"/>
      <c r="M950" s="138"/>
      <c r="N950" s="138"/>
      <c r="O950" s="138"/>
      <c r="P950" s="138"/>
    </row>
    <row r="951" spans="1:16">
      <c r="A951" s="138"/>
      <c r="B951" s="139"/>
      <c r="C951" s="138"/>
      <c r="D951" s="138"/>
      <c r="E951" s="138"/>
      <c r="F951" s="138"/>
      <c r="G951" s="138"/>
      <c r="H951" s="138"/>
      <c r="I951" s="138"/>
      <c r="J951" s="138"/>
      <c r="K951" s="138"/>
      <c r="L951" s="138"/>
      <c r="M951" s="138"/>
      <c r="N951" s="138"/>
      <c r="O951" s="138"/>
      <c r="P951" s="138"/>
    </row>
    <row r="952" spans="1:16">
      <c r="A952" s="138"/>
      <c r="B952" s="139"/>
      <c r="C952" s="138"/>
      <c r="D952" s="138"/>
      <c r="E952" s="138"/>
      <c r="F952" s="138"/>
      <c r="G952" s="138"/>
      <c r="H952" s="138"/>
      <c r="I952" s="138"/>
      <c r="J952" s="138"/>
      <c r="K952" s="138"/>
      <c r="L952" s="138"/>
      <c r="M952" s="138"/>
      <c r="N952" s="138"/>
      <c r="O952" s="138"/>
      <c r="P952" s="138"/>
    </row>
    <row r="953" spans="1:16">
      <c r="A953" s="138"/>
      <c r="B953" s="139"/>
      <c r="C953" s="138"/>
      <c r="D953" s="138"/>
      <c r="E953" s="138"/>
      <c r="F953" s="138"/>
      <c r="G953" s="138"/>
      <c r="H953" s="138"/>
      <c r="I953" s="138"/>
      <c r="J953" s="138"/>
      <c r="K953" s="138"/>
      <c r="L953" s="138"/>
      <c r="M953" s="138"/>
      <c r="N953" s="138"/>
      <c r="O953" s="138"/>
      <c r="P953" s="138"/>
    </row>
    <row r="954" spans="1:16">
      <c r="A954" s="138"/>
      <c r="B954" s="139"/>
      <c r="C954" s="138"/>
      <c r="D954" s="138"/>
      <c r="E954" s="138"/>
      <c r="F954" s="138"/>
      <c r="G954" s="138"/>
      <c r="H954" s="138"/>
      <c r="I954" s="138"/>
      <c r="J954" s="138"/>
      <c r="K954" s="138"/>
      <c r="L954" s="138"/>
      <c r="M954" s="138"/>
      <c r="N954" s="138"/>
      <c r="O954" s="138"/>
      <c r="P954" s="138"/>
    </row>
    <row r="955" spans="1:16">
      <c r="A955" s="138"/>
      <c r="B955" s="139"/>
      <c r="C955" s="138"/>
      <c r="D955" s="138"/>
      <c r="E955" s="138"/>
      <c r="F955" s="138"/>
      <c r="G955" s="138"/>
      <c r="H955" s="138"/>
      <c r="I955" s="138"/>
      <c r="J955" s="138"/>
      <c r="K955" s="138"/>
      <c r="L955" s="138"/>
      <c r="M955" s="138"/>
      <c r="N955" s="138"/>
      <c r="O955" s="138"/>
      <c r="P955" s="138"/>
    </row>
    <row r="956" spans="1:16">
      <c r="A956" s="138"/>
      <c r="B956" s="139"/>
      <c r="C956" s="138"/>
      <c r="D956" s="138"/>
      <c r="E956" s="138"/>
      <c r="F956" s="138"/>
      <c r="G956" s="138"/>
      <c r="H956" s="138"/>
      <c r="I956" s="138"/>
      <c r="J956" s="138"/>
      <c r="K956" s="138"/>
      <c r="L956" s="138"/>
      <c r="M956" s="138"/>
      <c r="N956" s="138"/>
      <c r="O956" s="138"/>
      <c r="P956" s="138"/>
    </row>
    <row r="957" spans="1:16">
      <c r="A957" s="138"/>
      <c r="B957" s="139"/>
      <c r="C957" s="138"/>
      <c r="D957" s="138"/>
      <c r="E957" s="138"/>
      <c r="F957" s="138"/>
      <c r="G957" s="138"/>
      <c r="H957" s="138"/>
      <c r="I957" s="138"/>
      <c r="J957" s="138"/>
      <c r="K957" s="138"/>
      <c r="L957" s="138"/>
      <c r="M957" s="138"/>
      <c r="N957" s="138"/>
      <c r="O957" s="138"/>
      <c r="P957" s="138"/>
    </row>
    <row r="958" spans="1:16">
      <c r="A958" s="138"/>
      <c r="B958" s="139"/>
      <c r="C958" s="138"/>
      <c r="D958" s="138"/>
      <c r="E958" s="138"/>
      <c r="F958" s="138"/>
      <c r="G958" s="138"/>
      <c r="H958" s="138"/>
      <c r="I958" s="138"/>
      <c r="J958" s="138"/>
      <c r="K958" s="138"/>
      <c r="L958" s="138"/>
      <c r="M958" s="138"/>
      <c r="N958" s="138"/>
      <c r="O958" s="138"/>
      <c r="P958" s="138"/>
    </row>
    <row r="959" spans="1:16">
      <c r="A959" s="138"/>
      <c r="B959" s="139"/>
      <c r="C959" s="138"/>
      <c r="D959" s="138"/>
      <c r="E959" s="138"/>
      <c r="F959" s="138"/>
      <c r="G959" s="138"/>
      <c r="H959" s="138"/>
      <c r="I959" s="138"/>
      <c r="J959" s="138"/>
      <c r="K959" s="138"/>
      <c r="L959" s="138"/>
      <c r="M959" s="138"/>
      <c r="N959" s="138"/>
      <c r="O959" s="138"/>
      <c r="P959" s="138"/>
    </row>
    <row r="960" spans="1:16">
      <c r="A960" s="138"/>
      <c r="B960" s="139"/>
      <c r="C960" s="138"/>
      <c r="D960" s="138"/>
      <c r="E960" s="138"/>
      <c r="F960" s="138"/>
      <c r="G960" s="138"/>
      <c r="H960" s="138"/>
      <c r="I960" s="138"/>
      <c r="J960" s="138"/>
      <c r="K960" s="138"/>
      <c r="L960" s="138"/>
      <c r="M960" s="138"/>
      <c r="N960" s="138"/>
      <c r="O960" s="138"/>
      <c r="P960" s="138"/>
    </row>
    <row r="961" spans="1:16">
      <c r="A961" s="138"/>
      <c r="B961" s="139"/>
      <c r="C961" s="138"/>
      <c r="D961" s="138"/>
      <c r="E961" s="138"/>
      <c r="F961" s="138"/>
      <c r="G961" s="138"/>
      <c r="H961" s="138"/>
      <c r="I961" s="138"/>
      <c r="J961" s="138"/>
      <c r="K961" s="138"/>
      <c r="L961" s="138"/>
      <c r="M961" s="138"/>
      <c r="N961" s="138"/>
      <c r="O961" s="138"/>
      <c r="P961" s="138"/>
    </row>
    <row r="962" spans="1:16">
      <c r="A962" s="138"/>
      <c r="B962" s="139"/>
      <c r="C962" s="138"/>
      <c r="D962" s="138"/>
      <c r="E962" s="138"/>
      <c r="F962" s="138"/>
      <c r="G962" s="138"/>
      <c r="H962" s="138"/>
      <c r="I962" s="138"/>
      <c r="J962" s="138"/>
      <c r="K962" s="138"/>
      <c r="L962" s="138"/>
      <c r="M962" s="138"/>
      <c r="N962" s="138"/>
      <c r="O962" s="138"/>
      <c r="P962" s="138"/>
    </row>
    <row r="963" spans="1:16">
      <c r="A963" s="138"/>
      <c r="B963" s="139"/>
      <c r="C963" s="138"/>
      <c r="D963" s="138"/>
      <c r="E963" s="138"/>
      <c r="F963" s="138"/>
      <c r="G963" s="138"/>
      <c r="H963" s="138"/>
      <c r="I963" s="138"/>
      <c r="J963" s="138"/>
      <c r="K963" s="138"/>
      <c r="L963" s="138"/>
      <c r="M963" s="138"/>
      <c r="N963" s="138"/>
      <c r="O963" s="138"/>
      <c r="P963" s="138"/>
    </row>
    <row r="964" spans="1:16">
      <c r="A964" s="138"/>
      <c r="B964" s="139"/>
      <c r="C964" s="138"/>
      <c r="D964" s="138"/>
      <c r="E964" s="138"/>
      <c r="F964" s="138"/>
      <c r="G964" s="138"/>
      <c r="H964" s="138"/>
      <c r="I964" s="138"/>
      <c r="J964" s="138"/>
      <c r="K964" s="138"/>
      <c r="L964" s="138"/>
      <c r="M964" s="138"/>
      <c r="N964" s="138"/>
      <c r="O964" s="138"/>
      <c r="P964" s="138"/>
    </row>
    <row r="965" spans="1:16">
      <c r="A965" s="138"/>
      <c r="B965" s="139"/>
      <c r="C965" s="138"/>
      <c r="D965" s="138"/>
      <c r="E965" s="138"/>
      <c r="F965" s="138"/>
      <c r="G965" s="138"/>
      <c r="H965" s="138"/>
      <c r="I965" s="138"/>
      <c r="J965" s="138"/>
      <c r="K965" s="138"/>
      <c r="L965" s="138"/>
      <c r="M965" s="138"/>
      <c r="N965" s="138"/>
      <c r="O965" s="138"/>
      <c r="P965" s="138"/>
    </row>
    <row r="966" spans="1:16">
      <c r="A966" s="138"/>
      <c r="B966" s="139"/>
      <c r="C966" s="138"/>
      <c r="D966" s="138"/>
      <c r="E966" s="138"/>
      <c r="F966" s="138"/>
      <c r="G966" s="138"/>
      <c r="H966" s="138"/>
      <c r="I966" s="138"/>
      <c r="J966" s="138"/>
      <c r="K966" s="138"/>
      <c r="L966" s="138"/>
      <c r="M966" s="138"/>
      <c r="N966" s="138"/>
      <c r="O966" s="138"/>
      <c r="P966" s="138"/>
    </row>
    <row r="967" spans="1:16">
      <c r="A967" s="138"/>
      <c r="B967" s="139"/>
      <c r="C967" s="138"/>
      <c r="D967" s="138"/>
      <c r="E967" s="138"/>
      <c r="F967" s="138"/>
      <c r="G967" s="138"/>
      <c r="H967" s="138"/>
      <c r="I967" s="138"/>
      <c r="J967" s="138"/>
      <c r="K967" s="138"/>
      <c r="L967" s="138"/>
      <c r="M967" s="138"/>
      <c r="N967" s="138"/>
      <c r="O967" s="138"/>
      <c r="P967" s="138"/>
    </row>
    <row r="968" spans="1:16">
      <c r="A968" s="138"/>
      <c r="B968" s="139"/>
      <c r="C968" s="138"/>
      <c r="D968" s="138"/>
      <c r="E968" s="138"/>
      <c r="F968" s="138"/>
      <c r="G968" s="138"/>
      <c r="H968" s="138"/>
      <c r="I968" s="138"/>
      <c r="J968" s="138"/>
      <c r="K968" s="138"/>
      <c r="L968" s="138"/>
      <c r="M968" s="138"/>
      <c r="N968" s="138"/>
      <c r="O968" s="138"/>
      <c r="P968" s="138"/>
    </row>
    <row r="969" spans="1:16">
      <c r="A969" s="138"/>
      <c r="B969" s="139"/>
      <c r="C969" s="138"/>
      <c r="D969" s="138"/>
      <c r="E969" s="138"/>
      <c r="F969" s="138"/>
      <c r="G969" s="138"/>
      <c r="H969" s="138"/>
      <c r="I969" s="138"/>
      <c r="J969" s="138"/>
      <c r="K969" s="138"/>
      <c r="L969" s="138"/>
      <c r="M969" s="138"/>
      <c r="N969" s="138"/>
      <c r="O969" s="138"/>
      <c r="P969" s="138"/>
    </row>
    <row r="970" spans="1:16">
      <c r="A970" s="138"/>
      <c r="B970" s="139"/>
      <c r="C970" s="138"/>
      <c r="D970" s="138"/>
      <c r="E970" s="138"/>
      <c r="F970" s="138"/>
      <c r="G970" s="138"/>
      <c r="H970" s="138"/>
      <c r="I970" s="138"/>
      <c r="J970" s="138"/>
      <c r="K970" s="138"/>
      <c r="L970" s="138"/>
      <c r="M970" s="138"/>
      <c r="N970" s="138"/>
      <c r="O970" s="138"/>
      <c r="P970" s="138"/>
    </row>
    <row r="971" spans="1:16">
      <c r="A971" s="138"/>
      <c r="B971" s="139"/>
      <c r="C971" s="138"/>
      <c r="D971" s="138"/>
      <c r="E971" s="138"/>
      <c r="F971" s="138"/>
      <c r="G971" s="138"/>
      <c r="H971" s="138"/>
      <c r="I971" s="138"/>
      <c r="J971" s="138"/>
      <c r="K971" s="138"/>
      <c r="L971" s="138"/>
      <c r="M971" s="138"/>
      <c r="N971" s="138"/>
      <c r="O971" s="138"/>
      <c r="P971" s="138"/>
    </row>
    <row r="972" spans="1:16">
      <c r="A972" s="138"/>
      <c r="B972" s="139"/>
      <c r="C972" s="138"/>
      <c r="D972" s="138"/>
      <c r="E972" s="138"/>
      <c r="F972" s="138"/>
      <c r="G972" s="138"/>
      <c r="H972" s="138"/>
      <c r="I972" s="138"/>
      <c r="J972" s="138"/>
      <c r="K972" s="138"/>
      <c r="L972" s="138"/>
      <c r="M972" s="138"/>
      <c r="N972" s="138"/>
      <c r="O972" s="138"/>
      <c r="P972" s="138"/>
    </row>
    <row r="973" spans="1:16">
      <c r="A973" s="138"/>
      <c r="B973" s="139"/>
      <c r="C973" s="138"/>
      <c r="D973" s="138"/>
      <c r="E973" s="138"/>
      <c r="F973" s="138"/>
      <c r="G973" s="138"/>
      <c r="H973" s="138"/>
      <c r="I973" s="138"/>
      <c r="J973" s="138"/>
      <c r="K973" s="138"/>
      <c r="L973" s="138"/>
      <c r="M973" s="138"/>
      <c r="N973" s="138"/>
      <c r="O973" s="138"/>
      <c r="P973" s="138"/>
    </row>
    <row r="974" spans="1:16">
      <c r="A974" s="138"/>
      <c r="B974" s="139"/>
      <c r="C974" s="138"/>
      <c r="D974" s="138"/>
      <c r="E974" s="138"/>
      <c r="F974" s="138"/>
      <c r="G974" s="138"/>
      <c r="H974" s="138"/>
      <c r="I974" s="138"/>
      <c r="J974" s="138"/>
      <c r="K974" s="138"/>
      <c r="L974" s="138"/>
      <c r="M974" s="138"/>
      <c r="N974" s="138"/>
      <c r="O974" s="138"/>
      <c r="P974" s="138"/>
    </row>
    <row r="975" spans="1:16">
      <c r="A975" s="138"/>
      <c r="B975" s="139"/>
      <c r="C975" s="138"/>
      <c r="D975" s="138"/>
      <c r="E975" s="138"/>
      <c r="F975" s="138"/>
      <c r="G975" s="138"/>
      <c r="H975" s="138"/>
      <c r="I975" s="138"/>
      <c r="J975" s="138"/>
      <c r="K975" s="138"/>
      <c r="L975" s="138"/>
      <c r="M975" s="138"/>
      <c r="N975" s="138"/>
      <c r="O975" s="138"/>
      <c r="P975" s="138"/>
    </row>
    <row r="976" spans="1:16">
      <c r="A976" s="138"/>
      <c r="B976" s="139"/>
      <c r="C976" s="138"/>
      <c r="D976" s="138"/>
      <c r="E976" s="138"/>
      <c r="F976" s="138"/>
      <c r="G976" s="138"/>
      <c r="H976" s="138"/>
      <c r="I976" s="138"/>
      <c r="J976" s="138"/>
      <c r="K976" s="138"/>
      <c r="L976" s="138"/>
      <c r="M976" s="138"/>
      <c r="N976" s="138"/>
      <c r="O976" s="138"/>
      <c r="P976" s="138"/>
    </row>
    <row r="977" spans="1:16">
      <c r="A977" s="138"/>
      <c r="B977" s="139"/>
      <c r="C977" s="138"/>
      <c r="D977" s="138"/>
      <c r="E977" s="138"/>
      <c r="F977" s="138"/>
      <c r="G977" s="138"/>
      <c r="H977" s="138"/>
      <c r="I977" s="138"/>
      <c r="J977" s="138"/>
      <c r="K977" s="138"/>
      <c r="L977" s="138"/>
      <c r="M977" s="138"/>
      <c r="N977" s="138"/>
      <c r="O977" s="138"/>
      <c r="P977" s="138"/>
    </row>
    <row r="978" spans="1:16">
      <c r="A978" s="138"/>
      <c r="B978" s="139"/>
      <c r="C978" s="138"/>
      <c r="D978" s="138"/>
      <c r="E978" s="138"/>
      <c r="F978" s="138"/>
      <c r="G978" s="138"/>
      <c r="H978" s="138"/>
      <c r="I978" s="138"/>
      <c r="J978" s="138"/>
      <c r="K978" s="138"/>
      <c r="L978" s="138"/>
      <c r="M978" s="138"/>
      <c r="N978" s="138"/>
      <c r="O978" s="138"/>
      <c r="P978" s="138"/>
    </row>
    <row r="979" spans="1:16">
      <c r="A979" s="138"/>
      <c r="B979" s="139"/>
      <c r="C979" s="138"/>
      <c r="D979" s="138"/>
      <c r="E979" s="138"/>
      <c r="F979" s="138"/>
      <c r="G979" s="138"/>
      <c r="H979" s="138"/>
      <c r="I979" s="138"/>
      <c r="J979" s="138"/>
      <c r="K979" s="138"/>
      <c r="L979" s="138"/>
      <c r="M979" s="138"/>
      <c r="N979" s="138"/>
      <c r="O979" s="138"/>
      <c r="P979" s="138"/>
    </row>
    <row r="980" spans="1:16">
      <c r="A980" s="138"/>
      <c r="B980" s="139"/>
      <c r="C980" s="138"/>
      <c r="D980" s="138"/>
      <c r="E980" s="138"/>
      <c r="F980" s="138"/>
      <c r="G980" s="138"/>
      <c r="H980" s="138"/>
      <c r="I980" s="138"/>
      <c r="J980" s="138"/>
      <c r="K980" s="138"/>
      <c r="L980" s="138"/>
      <c r="M980" s="138"/>
      <c r="N980" s="138"/>
      <c r="O980" s="138"/>
      <c r="P980" s="138"/>
    </row>
    <row r="981" spans="1:16">
      <c r="A981" s="138"/>
      <c r="B981" s="139"/>
      <c r="C981" s="138"/>
      <c r="D981" s="138"/>
      <c r="E981" s="138"/>
      <c r="F981" s="138"/>
      <c r="G981" s="138"/>
      <c r="H981" s="138"/>
      <c r="I981" s="138"/>
      <c r="J981" s="138"/>
      <c r="K981" s="138"/>
      <c r="L981" s="138"/>
      <c r="M981" s="138"/>
      <c r="N981" s="138"/>
      <c r="O981" s="138"/>
      <c r="P981" s="138"/>
    </row>
    <row r="982" spans="1:16">
      <c r="A982" s="138"/>
      <c r="B982" s="139"/>
      <c r="C982" s="138"/>
      <c r="D982" s="138"/>
      <c r="E982" s="138"/>
      <c r="F982" s="138"/>
      <c r="G982" s="138"/>
      <c r="H982" s="138"/>
      <c r="I982" s="138"/>
      <c r="J982" s="138"/>
      <c r="K982" s="138"/>
      <c r="L982" s="138"/>
      <c r="M982" s="138"/>
      <c r="N982" s="138"/>
      <c r="O982" s="138"/>
      <c r="P982" s="138"/>
    </row>
    <row r="983" spans="1:16">
      <c r="A983" s="138"/>
      <c r="B983" s="139"/>
      <c r="C983" s="138"/>
      <c r="D983" s="138"/>
      <c r="E983" s="138"/>
      <c r="F983" s="138"/>
      <c r="G983" s="138"/>
      <c r="H983" s="138"/>
      <c r="I983" s="138"/>
      <c r="J983" s="138"/>
      <c r="K983" s="138"/>
      <c r="L983" s="138"/>
      <c r="M983" s="138"/>
      <c r="N983" s="138"/>
      <c r="O983" s="138"/>
      <c r="P983" s="138"/>
    </row>
    <row r="984" spans="1:16">
      <c r="A984" s="138"/>
      <c r="B984" s="139"/>
      <c r="C984" s="138"/>
      <c r="D984" s="138"/>
      <c r="E984" s="138"/>
      <c r="F984" s="138"/>
      <c r="G984" s="138"/>
      <c r="H984" s="138"/>
      <c r="I984" s="138"/>
      <c r="J984" s="138"/>
      <c r="K984" s="138"/>
      <c r="L984" s="138"/>
      <c r="M984" s="138"/>
      <c r="N984" s="138"/>
      <c r="O984" s="138"/>
      <c r="P984" s="138"/>
    </row>
    <row r="985" spans="1:16">
      <c r="A985" s="138"/>
      <c r="B985" s="139"/>
      <c r="C985" s="138"/>
      <c r="D985" s="138"/>
      <c r="E985" s="138"/>
      <c r="F985" s="138"/>
      <c r="G985" s="138"/>
      <c r="H985" s="138"/>
      <c r="I985" s="138"/>
      <c r="J985" s="138"/>
      <c r="K985" s="138"/>
      <c r="L985" s="138"/>
      <c r="M985" s="138"/>
      <c r="N985" s="138"/>
      <c r="O985" s="138"/>
      <c r="P985" s="138"/>
    </row>
    <row r="986" spans="1:16">
      <c r="A986" s="138"/>
      <c r="B986" s="139"/>
      <c r="C986" s="138"/>
      <c r="D986" s="138"/>
      <c r="E986" s="138"/>
      <c r="F986" s="138"/>
      <c r="G986" s="138"/>
      <c r="H986" s="138"/>
      <c r="I986" s="138"/>
      <c r="J986" s="138"/>
      <c r="K986" s="138"/>
      <c r="L986" s="138"/>
      <c r="M986" s="138"/>
      <c r="N986" s="138"/>
      <c r="O986" s="138"/>
      <c r="P986" s="138"/>
    </row>
    <row r="987" spans="1:16">
      <c r="A987" s="138"/>
      <c r="B987" s="139"/>
      <c r="C987" s="138"/>
      <c r="D987" s="138"/>
      <c r="E987" s="138"/>
      <c r="F987" s="138"/>
      <c r="G987" s="138"/>
      <c r="H987" s="138"/>
      <c r="I987" s="138"/>
      <c r="J987" s="138"/>
      <c r="K987" s="138"/>
      <c r="L987" s="138"/>
      <c r="M987" s="138"/>
      <c r="N987" s="138"/>
      <c r="O987" s="138"/>
      <c r="P987" s="138"/>
    </row>
    <row r="988" spans="1:16">
      <c r="A988" s="138"/>
      <c r="B988" s="139"/>
      <c r="C988" s="138"/>
      <c r="D988" s="138"/>
      <c r="E988" s="138"/>
      <c r="F988" s="138"/>
      <c r="G988" s="138"/>
      <c r="H988" s="138"/>
      <c r="I988" s="138"/>
      <c r="J988" s="138"/>
      <c r="K988" s="138"/>
      <c r="L988" s="138"/>
      <c r="M988" s="138"/>
      <c r="N988" s="138"/>
      <c r="O988" s="138"/>
      <c r="P988" s="138"/>
    </row>
    <row r="989" spans="1:16">
      <c r="A989" s="138"/>
      <c r="B989" s="139"/>
      <c r="C989" s="138"/>
      <c r="D989" s="138"/>
      <c r="E989" s="138"/>
      <c r="F989" s="138"/>
      <c r="G989" s="138"/>
      <c r="H989" s="138"/>
      <c r="I989" s="138"/>
      <c r="J989" s="138"/>
      <c r="K989" s="138"/>
      <c r="L989" s="138"/>
      <c r="M989" s="138"/>
      <c r="N989" s="138"/>
      <c r="O989" s="138"/>
      <c r="P989" s="138"/>
    </row>
    <row r="990" spans="1:16">
      <c r="A990" s="138"/>
      <c r="B990" s="139"/>
      <c r="C990" s="138"/>
      <c r="D990" s="138"/>
      <c r="E990" s="138"/>
      <c r="F990" s="138"/>
      <c r="G990" s="138"/>
      <c r="H990" s="138"/>
      <c r="I990" s="138"/>
      <c r="J990" s="138"/>
      <c r="K990" s="138"/>
      <c r="L990" s="138"/>
      <c r="M990" s="138"/>
      <c r="N990" s="138"/>
      <c r="O990" s="138"/>
      <c r="P990" s="138"/>
    </row>
    <row r="991" spans="1:16">
      <c r="A991" s="138"/>
      <c r="B991" s="139"/>
      <c r="C991" s="138"/>
      <c r="D991" s="138"/>
      <c r="E991" s="138"/>
      <c r="F991" s="138"/>
      <c r="G991" s="138"/>
      <c r="H991" s="138"/>
      <c r="I991" s="138"/>
      <c r="J991" s="138"/>
      <c r="K991" s="138"/>
      <c r="L991" s="138"/>
      <c r="M991" s="138"/>
      <c r="N991" s="138"/>
      <c r="O991" s="138"/>
      <c r="P991" s="138"/>
    </row>
    <row r="992" spans="1:16">
      <c r="A992" s="138"/>
      <c r="B992" s="139"/>
      <c r="C992" s="138"/>
      <c r="D992" s="138"/>
      <c r="E992" s="138"/>
      <c r="F992" s="138"/>
      <c r="G992" s="138"/>
      <c r="H992" s="138"/>
      <c r="I992" s="138"/>
      <c r="J992" s="138"/>
      <c r="K992" s="138"/>
      <c r="L992" s="138"/>
      <c r="M992" s="138"/>
      <c r="N992" s="138"/>
      <c r="O992" s="138"/>
      <c r="P992" s="138"/>
    </row>
    <row r="993" spans="1:16">
      <c r="A993" s="138"/>
      <c r="B993" s="139"/>
      <c r="C993" s="138"/>
      <c r="D993" s="138"/>
      <c r="E993" s="138"/>
      <c r="F993" s="138"/>
      <c r="G993" s="138"/>
      <c r="H993" s="138"/>
      <c r="I993" s="138"/>
      <c r="J993" s="138"/>
      <c r="K993" s="138"/>
      <c r="L993" s="138"/>
      <c r="M993" s="138"/>
      <c r="N993" s="138"/>
      <c r="O993" s="138"/>
      <c r="P993" s="138"/>
    </row>
    <row r="994" spans="1:16">
      <c r="A994" s="138"/>
      <c r="B994" s="139"/>
      <c r="C994" s="138"/>
      <c r="D994" s="138"/>
      <c r="E994" s="138"/>
      <c r="F994" s="138"/>
      <c r="G994" s="138"/>
      <c r="H994" s="138"/>
      <c r="I994" s="138"/>
      <c r="J994" s="138"/>
      <c r="K994" s="138"/>
      <c r="L994" s="138"/>
      <c r="M994" s="138"/>
      <c r="N994" s="138"/>
      <c r="O994" s="138"/>
      <c r="P994" s="138"/>
    </row>
    <row r="995" spans="1:16">
      <c r="A995" s="138"/>
      <c r="B995" s="139"/>
      <c r="C995" s="138"/>
      <c r="D995" s="138"/>
      <c r="E995" s="138"/>
      <c r="F995" s="138"/>
      <c r="G995" s="138"/>
      <c r="H995" s="138"/>
      <c r="I995" s="138"/>
      <c r="J995" s="138"/>
      <c r="K995" s="138"/>
      <c r="L995" s="138"/>
      <c r="M995" s="138"/>
      <c r="N995" s="138"/>
      <c r="O995" s="138"/>
      <c r="P995" s="138"/>
    </row>
    <row r="996" spans="1:16">
      <c r="A996" s="138"/>
      <c r="B996" s="139"/>
      <c r="C996" s="138"/>
      <c r="D996" s="138"/>
      <c r="E996" s="138"/>
      <c r="F996" s="138"/>
      <c r="G996" s="138"/>
      <c r="H996" s="138"/>
      <c r="I996" s="138"/>
      <c r="J996" s="138"/>
      <c r="K996" s="138"/>
      <c r="L996" s="138"/>
      <c r="M996" s="138"/>
      <c r="N996" s="138"/>
      <c r="O996" s="138"/>
      <c r="P996" s="138"/>
    </row>
    <row r="997" spans="1:16">
      <c r="A997" s="138"/>
      <c r="B997" s="139"/>
      <c r="C997" s="138"/>
      <c r="D997" s="138"/>
      <c r="E997" s="138"/>
      <c r="F997" s="138"/>
      <c r="G997" s="138"/>
      <c r="H997" s="138"/>
      <c r="I997" s="138"/>
      <c r="J997" s="138"/>
      <c r="K997" s="138"/>
      <c r="L997" s="138"/>
      <c r="M997" s="138"/>
      <c r="N997" s="138"/>
      <c r="O997" s="138"/>
      <c r="P997" s="138"/>
    </row>
    <row r="998" spans="1:16">
      <c r="A998" s="138"/>
      <c r="B998" s="139"/>
      <c r="C998" s="138"/>
      <c r="D998" s="138"/>
      <c r="E998" s="138"/>
      <c r="F998" s="138"/>
      <c r="G998" s="138"/>
      <c r="H998" s="138"/>
      <c r="I998" s="138"/>
      <c r="J998" s="138"/>
      <c r="K998" s="138"/>
      <c r="L998" s="138"/>
      <c r="M998" s="138"/>
      <c r="N998" s="138"/>
      <c r="O998" s="138"/>
      <c r="P998" s="138"/>
    </row>
    <row r="999" spans="1:16">
      <c r="A999" s="138"/>
      <c r="B999" s="139"/>
      <c r="C999" s="138"/>
      <c r="D999" s="138"/>
      <c r="E999" s="138"/>
      <c r="F999" s="138"/>
      <c r="G999" s="138"/>
      <c r="H999" s="138"/>
      <c r="I999" s="138"/>
      <c r="J999" s="138"/>
      <c r="K999" s="138"/>
      <c r="L999" s="138"/>
      <c r="M999" s="138"/>
      <c r="N999" s="138"/>
      <c r="O999" s="138"/>
      <c r="P999" s="138"/>
    </row>
    <row r="1000" spans="1:16">
      <c r="A1000" s="138"/>
      <c r="B1000" s="139"/>
      <c r="C1000" s="138"/>
      <c r="D1000" s="138"/>
      <c r="E1000" s="138"/>
      <c r="F1000" s="138"/>
      <c r="G1000" s="138"/>
      <c r="H1000" s="138"/>
      <c r="I1000" s="138"/>
      <c r="J1000" s="138"/>
      <c r="K1000" s="138"/>
      <c r="L1000" s="138"/>
      <c r="M1000" s="138"/>
      <c r="N1000" s="138"/>
      <c r="O1000" s="138"/>
      <c r="P1000" s="138"/>
    </row>
    <row r="1001" spans="1:16">
      <c r="A1001" s="138"/>
      <c r="B1001" s="139"/>
      <c r="C1001" s="138"/>
      <c r="D1001" s="138"/>
      <c r="E1001" s="138"/>
      <c r="F1001" s="138"/>
      <c r="G1001" s="138"/>
      <c r="H1001" s="138"/>
      <c r="I1001" s="138"/>
      <c r="J1001" s="138"/>
      <c r="K1001" s="138"/>
      <c r="L1001" s="138"/>
      <c r="M1001" s="138"/>
      <c r="N1001" s="138"/>
      <c r="O1001" s="138"/>
      <c r="P1001" s="138"/>
    </row>
    <row r="1002" spans="1:16">
      <c r="A1002" s="138"/>
      <c r="B1002" s="139"/>
      <c r="C1002" s="138"/>
      <c r="D1002" s="138"/>
      <c r="E1002" s="138"/>
      <c r="F1002" s="138"/>
      <c r="G1002" s="138"/>
      <c r="H1002" s="138"/>
      <c r="I1002" s="138"/>
      <c r="J1002" s="138"/>
      <c r="K1002" s="138"/>
      <c r="L1002" s="138"/>
      <c r="M1002" s="138"/>
      <c r="N1002" s="138"/>
      <c r="O1002" s="138"/>
      <c r="P1002" s="138"/>
    </row>
    <row r="1003" spans="1:16">
      <c r="A1003" s="138"/>
      <c r="B1003" s="139"/>
      <c r="C1003" s="138"/>
      <c r="D1003" s="138"/>
      <c r="E1003" s="138"/>
      <c r="F1003" s="138"/>
      <c r="G1003" s="138"/>
      <c r="H1003" s="138"/>
      <c r="I1003" s="138"/>
      <c r="J1003" s="138"/>
      <c r="K1003" s="138"/>
      <c r="L1003" s="138"/>
      <c r="M1003" s="138"/>
      <c r="N1003" s="138"/>
      <c r="O1003" s="138"/>
      <c r="P1003" s="138"/>
    </row>
    <row r="1004" spans="1:16">
      <c r="A1004" s="138"/>
      <c r="B1004" s="139"/>
      <c r="C1004" s="138"/>
      <c r="D1004" s="138"/>
      <c r="E1004" s="138"/>
      <c r="F1004" s="138"/>
      <c r="G1004" s="138"/>
      <c r="H1004" s="138"/>
      <c r="I1004" s="138"/>
      <c r="J1004" s="138"/>
      <c r="K1004" s="138"/>
      <c r="L1004" s="138"/>
      <c r="M1004" s="138"/>
      <c r="N1004" s="138"/>
      <c r="O1004" s="138"/>
      <c r="P1004" s="138"/>
    </row>
    <row r="1005" spans="1:16">
      <c r="A1005" s="138"/>
      <c r="B1005" s="139"/>
      <c r="C1005" s="138"/>
      <c r="D1005" s="138"/>
      <c r="E1005" s="138"/>
      <c r="F1005" s="138"/>
      <c r="G1005" s="138"/>
      <c r="H1005" s="138"/>
      <c r="I1005" s="138"/>
      <c r="J1005" s="138"/>
      <c r="K1005" s="138"/>
      <c r="L1005" s="138"/>
      <c r="M1005" s="138"/>
      <c r="N1005" s="138"/>
      <c r="O1005" s="138"/>
      <c r="P1005" s="138"/>
    </row>
    <row r="1006" spans="1:16">
      <c r="A1006" s="138"/>
      <c r="B1006" s="139"/>
      <c r="C1006" s="138"/>
      <c r="D1006" s="138"/>
      <c r="E1006" s="138"/>
      <c r="F1006" s="138"/>
      <c r="G1006" s="138"/>
      <c r="H1006" s="138"/>
      <c r="I1006" s="138"/>
      <c r="J1006" s="138"/>
      <c r="K1006" s="138"/>
      <c r="L1006" s="138"/>
      <c r="M1006" s="138"/>
      <c r="N1006" s="138"/>
      <c r="O1006" s="138"/>
      <c r="P1006" s="138"/>
    </row>
    <row r="1007" spans="1:16">
      <c r="A1007" s="138"/>
      <c r="B1007" s="139"/>
      <c r="C1007" s="138"/>
      <c r="D1007" s="138"/>
      <c r="E1007" s="138"/>
      <c r="F1007" s="138"/>
      <c r="G1007" s="138"/>
      <c r="H1007" s="138"/>
      <c r="I1007" s="138"/>
      <c r="J1007" s="138"/>
      <c r="K1007" s="138"/>
      <c r="L1007" s="138"/>
      <c r="M1007" s="138"/>
      <c r="N1007" s="138"/>
      <c r="O1007" s="138"/>
      <c r="P1007" s="138"/>
    </row>
    <row r="1008" spans="1:16">
      <c r="A1008" s="138"/>
      <c r="B1008" s="139"/>
      <c r="C1008" s="138"/>
      <c r="D1008" s="138"/>
      <c r="E1008" s="138"/>
      <c r="F1008" s="138"/>
      <c r="G1008" s="138"/>
      <c r="H1008" s="138"/>
      <c r="I1008" s="138"/>
      <c r="J1008" s="138"/>
      <c r="K1008" s="138"/>
      <c r="L1008" s="138"/>
      <c r="M1008" s="138"/>
      <c r="N1008" s="138"/>
      <c r="O1008" s="138"/>
      <c r="P1008" s="138"/>
    </row>
    <row r="1009" spans="1:16">
      <c r="A1009" s="138"/>
      <c r="B1009" s="139"/>
      <c r="C1009" s="138"/>
      <c r="D1009" s="138"/>
      <c r="E1009" s="138"/>
      <c r="F1009" s="138"/>
      <c r="G1009" s="138"/>
      <c r="H1009" s="138"/>
      <c r="I1009" s="138"/>
      <c r="J1009" s="138"/>
      <c r="K1009" s="138"/>
      <c r="L1009" s="138"/>
      <c r="M1009" s="138"/>
      <c r="N1009" s="138"/>
      <c r="O1009" s="138"/>
      <c r="P1009" s="138"/>
    </row>
    <row r="1010" spans="1:16">
      <c r="A1010" s="138"/>
      <c r="B1010" s="139"/>
      <c r="C1010" s="138"/>
      <c r="D1010" s="138"/>
      <c r="E1010" s="138"/>
      <c r="F1010" s="138"/>
      <c r="G1010" s="138"/>
      <c r="H1010" s="138"/>
      <c r="I1010" s="138"/>
      <c r="J1010" s="138"/>
      <c r="K1010" s="138"/>
      <c r="L1010" s="138"/>
      <c r="M1010" s="138"/>
      <c r="N1010" s="138"/>
      <c r="O1010" s="138"/>
      <c r="P1010" s="138"/>
    </row>
    <row r="1011" spans="1:16">
      <c r="A1011" s="138"/>
      <c r="B1011" s="139"/>
      <c r="C1011" s="138"/>
      <c r="D1011" s="138"/>
      <c r="E1011" s="138"/>
      <c r="F1011" s="138"/>
      <c r="G1011" s="138"/>
      <c r="H1011" s="138"/>
      <c r="I1011" s="138"/>
      <c r="J1011" s="138"/>
      <c r="K1011" s="138"/>
      <c r="L1011" s="138"/>
      <c r="M1011" s="138"/>
      <c r="N1011" s="138"/>
      <c r="O1011" s="138"/>
      <c r="P1011" s="138"/>
    </row>
    <row r="1012" spans="1:16">
      <c r="A1012" s="138"/>
      <c r="B1012" s="139"/>
      <c r="C1012" s="138"/>
      <c r="D1012" s="138"/>
      <c r="E1012" s="138"/>
      <c r="F1012" s="138"/>
      <c r="G1012" s="138"/>
      <c r="H1012" s="138"/>
      <c r="I1012" s="138"/>
      <c r="J1012" s="138"/>
      <c r="K1012" s="138"/>
      <c r="L1012" s="138"/>
      <c r="M1012" s="138"/>
      <c r="N1012" s="138"/>
      <c r="O1012" s="138"/>
      <c r="P1012" s="138"/>
    </row>
    <row r="1013" spans="1:16">
      <c r="A1013" s="138"/>
      <c r="B1013" s="139"/>
      <c r="C1013" s="138"/>
      <c r="D1013" s="138"/>
      <c r="E1013" s="138"/>
      <c r="F1013" s="138"/>
      <c r="G1013" s="138"/>
      <c r="H1013" s="138"/>
      <c r="I1013" s="138"/>
      <c r="J1013" s="138"/>
      <c r="K1013" s="138"/>
      <c r="L1013" s="138"/>
      <c r="M1013" s="138"/>
      <c r="N1013" s="138"/>
      <c r="O1013" s="138"/>
      <c r="P1013" s="138"/>
    </row>
    <row r="1014" spans="1:16">
      <c r="A1014" s="138"/>
      <c r="B1014" s="139"/>
      <c r="C1014" s="138"/>
      <c r="D1014" s="138"/>
      <c r="E1014" s="138"/>
      <c r="F1014" s="138"/>
      <c r="G1014" s="138"/>
      <c r="H1014" s="138"/>
      <c r="I1014" s="138"/>
      <c r="J1014" s="138"/>
      <c r="K1014" s="138"/>
      <c r="L1014" s="138"/>
      <c r="M1014" s="138"/>
      <c r="N1014" s="138"/>
      <c r="O1014" s="138"/>
      <c r="P1014" s="138"/>
    </row>
    <row r="1015" spans="1:16">
      <c r="A1015" s="138"/>
      <c r="B1015" s="139"/>
      <c r="C1015" s="138"/>
      <c r="D1015" s="138"/>
      <c r="E1015" s="138"/>
      <c r="F1015" s="138"/>
      <c r="G1015" s="138"/>
      <c r="H1015" s="138"/>
      <c r="I1015" s="138"/>
      <c r="J1015" s="138"/>
      <c r="K1015" s="138"/>
      <c r="L1015" s="138"/>
      <c r="M1015" s="138"/>
      <c r="N1015" s="138"/>
      <c r="O1015" s="138"/>
      <c r="P1015" s="138"/>
    </row>
    <row r="1016" spans="1:16">
      <c r="A1016" s="138"/>
      <c r="B1016" s="139"/>
      <c r="C1016" s="138"/>
      <c r="D1016" s="138"/>
      <c r="E1016" s="138"/>
      <c r="F1016" s="138"/>
      <c r="G1016" s="138"/>
      <c r="H1016" s="138"/>
      <c r="I1016" s="138"/>
      <c r="J1016" s="138"/>
      <c r="K1016" s="138"/>
      <c r="L1016" s="138"/>
      <c r="M1016" s="138"/>
      <c r="N1016" s="138"/>
      <c r="O1016" s="138"/>
      <c r="P1016" s="138"/>
    </row>
    <row r="1017" spans="1:16">
      <c r="A1017" s="138"/>
      <c r="B1017" s="139"/>
      <c r="C1017" s="138"/>
      <c r="D1017" s="138"/>
      <c r="E1017" s="138"/>
      <c r="F1017" s="138"/>
      <c r="G1017" s="138"/>
      <c r="H1017" s="138"/>
      <c r="I1017" s="138"/>
      <c r="J1017" s="138"/>
      <c r="K1017" s="138"/>
      <c r="L1017" s="138"/>
      <c r="M1017" s="138"/>
      <c r="N1017" s="138"/>
      <c r="O1017" s="138"/>
      <c r="P1017" s="138"/>
    </row>
    <row r="1018" spans="1:16">
      <c r="A1018" s="138"/>
      <c r="B1018" s="139"/>
      <c r="C1018" s="138"/>
      <c r="D1018" s="138"/>
      <c r="E1018" s="138"/>
      <c r="F1018" s="138"/>
      <c r="G1018" s="138"/>
      <c r="H1018" s="138"/>
      <c r="I1018" s="138"/>
      <c r="J1018" s="138"/>
      <c r="K1018" s="138"/>
      <c r="L1018" s="138"/>
      <c r="M1018" s="138"/>
      <c r="N1018" s="138"/>
      <c r="O1018" s="138"/>
      <c r="P1018" s="138"/>
    </row>
    <row r="1019" spans="1:16">
      <c r="A1019" s="138"/>
      <c r="B1019" s="139"/>
      <c r="C1019" s="138"/>
      <c r="D1019" s="138"/>
      <c r="E1019" s="138"/>
      <c r="F1019" s="138"/>
      <c r="G1019" s="138"/>
      <c r="H1019" s="138"/>
      <c r="I1019" s="138"/>
      <c r="J1019" s="138"/>
      <c r="K1019" s="138"/>
      <c r="L1019" s="138"/>
      <c r="M1019" s="138"/>
      <c r="N1019" s="138"/>
      <c r="O1019" s="138"/>
      <c r="P1019" s="138"/>
    </row>
    <row r="1020" spans="1:16">
      <c r="A1020" s="138"/>
      <c r="B1020" s="139"/>
      <c r="C1020" s="138"/>
      <c r="D1020" s="138"/>
      <c r="E1020" s="138"/>
      <c r="F1020" s="138"/>
      <c r="G1020" s="138"/>
      <c r="H1020" s="138"/>
      <c r="I1020" s="138"/>
      <c r="J1020" s="138"/>
      <c r="K1020" s="138"/>
      <c r="L1020" s="138"/>
      <c r="M1020" s="138"/>
      <c r="N1020" s="138"/>
      <c r="O1020" s="138"/>
      <c r="P1020" s="138"/>
    </row>
    <row r="1021" spans="1:16">
      <c r="A1021" s="138"/>
      <c r="B1021" s="139"/>
      <c r="C1021" s="138"/>
      <c r="D1021" s="138"/>
      <c r="E1021" s="138"/>
      <c r="F1021" s="138"/>
      <c r="G1021" s="138"/>
      <c r="H1021" s="138"/>
      <c r="I1021" s="138"/>
      <c r="J1021" s="138"/>
      <c r="K1021" s="138"/>
      <c r="L1021" s="138"/>
      <c r="M1021" s="138"/>
      <c r="N1021" s="138"/>
      <c r="O1021" s="138"/>
      <c r="P1021" s="138"/>
    </row>
    <row r="1022" spans="1:16">
      <c r="A1022" s="138"/>
      <c r="B1022" s="139"/>
      <c r="C1022" s="138"/>
      <c r="D1022" s="138"/>
      <c r="E1022" s="138"/>
      <c r="F1022" s="138"/>
      <c r="G1022" s="138"/>
      <c r="H1022" s="138"/>
      <c r="I1022" s="138"/>
      <c r="J1022" s="138"/>
      <c r="K1022" s="138"/>
      <c r="L1022" s="138"/>
      <c r="M1022" s="138"/>
      <c r="N1022" s="138"/>
      <c r="O1022" s="138"/>
      <c r="P1022" s="138"/>
    </row>
    <row r="1023" spans="1:16">
      <c r="A1023" s="138"/>
      <c r="B1023" s="139"/>
      <c r="C1023" s="138"/>
      <c r="D1023" s="138"/>
      <c r="E1023" s="138"/>
      <c r="F1023" s="138"/>
      <c r="G1023" s="138"/>
      <c r="H1023" s="138"/>
      <c r="I1023" s="138"/>
      <c r="J1023" s="138"/>
      <c r="K1023" s="138"/>
      <c r="L1023" s="138"/>
      <c r="M1023" s="138"/>
      <c r="N1023" s="138"/>
      <c r="O1023" s="138"/>
      <c r="P1023" s="138"/>
    </row>
    <row r="1024" spans="1:16">
      <c r="A1024" s="138"/>
      <c r="B1024" s="139"/>
      <c r="C1024" s="138"/>
      <c r="D1024" s="138"/>
      <c r="E1024" s="138"/>
      <c r="F1024" s="138"/>
      <c r="G1024" s="138"/>
      <c r="H1024" s="138"/>
      <c r="I1024" s="138"/>
      <c r="J1024" s="138"/>
      <c r="K1024" s="138"/>
      <c r="L1024" s="138"/>
      <c r="M1024" s="138"/>
      <c r="N1024" s="138"/>
      <c r="O1024" s="138"/>
      <c r="P1024" s="138"/>
    </row>
    <row r="1025" spans="1:16">
      <c r="A1025" s="138"/>
      <c r="B1025" s="139"/>
      <c r="C1025" s="138"/>
      <c r="D1025" s="138"/>
      <c r="E1025" s="138"/>
      <c r="F1025" s="138"/>
      <c r="G1025" s="138"/>
      <c r="H1025" s="138"/>
      <c r="I1025" s="138"/>
      <c r="J1025" s="138"/>
      <c r="K1025" s="138"/>
      <c r="L1025" s="138"/>
      <c r="M1025" s="138"/>
      <c r="N1025" s="138"/>
      <c r="O1025" s="138"/>
      <c r="P1025" s="138"/>
    </row>
    <row r="1026" spans="1:16">
      <c r="A1026" s="138"/>
      <c r="B1026" s="139"/>
      <c r="C1026" s="138"/>
      <c r="D1026" s="138"/>
      <c r="E1026" s="138"/>
      <c r="F1026" s="138"/>
      <c r="G1026" s="138"/>
      <c r="H1026" s="138"/>
      <c r="I1026" s="138"/>
      <c r="J1026" s="138"/>
      <c r="K1026" s="138"/>
      <c r="L1026" s="138"/>
      <c r="M1026" s="138"/>
      <c r="N1026" s="138"/>
      <c r="O1026" s="138"/>
      <c r="P1026" s="138"/>
    </row>
    <row r="1027" spans="1:16">
      <c r="A1027" s="138"/>
      <c r="B1027" s="139"/>
      <c r="C1027" s="138"/>
      <c r="D1027" s="138"/>
      <c r="E1027" s="138"/>
      <c r="F1027" s="138"/>
      <c r="G1027" s="138"/>
      <c r="H1027" s="138"/>
      <c r="I1027" s="138"/>
      <c r="J1027" s="138"/>
      <c r="K1027" s="138"/>
      <c r="L1027" s="138"/>
      <c r="M1027" s="138"/>
      <c r="N1027" s="138"/>
      <c r="O1027" s="138"/>
      <c r="P1027" s="138"/>
    </row>
    <row r="1028" spans="1:16">
      <c r="A1028" s="138"/>
      <c r="B1028" s="139"/>
      <c r="C1028" s="138"/>
      <c r="D1028" s="138"/>
      <c r="E1028" s="138"/>
      <c r="F1028" s="138"/>
      <c r="G1028" s="138"/>
      <c r="H1028" s="138"/>
      <c r="I1028" s="138"/>
      <c r="J1028" s="138"/>
      <c r="K1028" s="138"/>
      <c r="L1028" s="138"/>
      <c r="M1028" s="138"/>
      <c r="N1028" s="138"/>
      <c r="O1028" s="138"/>
      <c r="P1028" s="138"/>
    </row>
    <row r="1029" spans="1:16">
      <c r="A1029" s="138"/>
      <c r="B1029" s="139"/>
      <c r="C1029" s="138"/>
      <c r="D1029" s="138"/>
      <c r="E1029" s="138"/>
      <c r="F1029" s="138"/>
      <c r="G1029" s="138"/>
      <c r="H1029" s="138"/>
      <c r="I1029" s="138"/>
      <c r="J1029" s="138"/>
      <c r="K1029" s="138"/>
      <c r="L1029" s="138"/>
      <c r="M1029" s="138"/>
      <c r="N1029" s="138"/>
      <c r="O1029" s="138"/>
      <c r="P1029" s="138"/>
    </row>
    <row r="1030" spans="1:16">
      <c r="A1030" s="138"/>
      <c r="B1030" s="139"/>
      <c r="C1030" s="138"/>
      <c r="D1030" s="138"/>
      <c r="E1030" s="138"/>
      <c r="F1030" s="138"/>
      <c r="G1030" s="138"/>
      <c r="H1030" s="138"/>
      <c r="I1030" s="138"/>
      <c r="J1030" s="138"/>
      <c r="K1030" s="138"/>
      <c r="L1030" s="138"/>
      <c r="M1030" s="138"/>
      <c r="N1030" s="138"/>
      <c r="O1030" s="138"/>
      <c r="P1030" s="138"/>
    </row>
    <row r="1031" spans="1:16">
      <c r="A1031" s="138"/>
      <c r="B1031" s="139"/>
      <c r="C1031" s="138"/>
      <c r="D1031" s="138"/>
      <c r="E1031" s="138"/>
      <c r="F1031" s="138"/>
      <c r="G1031" s="138"/>
      <c r="H1031" s="138"/>
      <c r="I1031" s="138"/>
      <c r="J1031" s="138"/>
      <c r="K1031" s="138"/>
      <c r="L1031" s="138"/>
      <c r="M1031" s="138"/>
      <c r="N1031" s="138"/>
      <c r="O1031" s="138"/>
      <c r="P1031" s="138"/>
    </row>
    <row r="1032" spans="1:16">
      <c r="A1032" s="138"/>
      <c r="B1032" s="139"/>
      <c r="C1032" s="138"/>
      <c r="D1032" s="138"/>
      <c r="E1032" s="138"/>
      <c r="F1032" s="138"/>
      <c r="G1032" s="138"/>
      <c r="H1032" s="138"/>
      <c r="I1032" s="138"/>
      <c r="J1032" s="138"/>
      <c r="K1032" s="138"/>
      <c r="L1032" s="138"/>
      <c r="M1032" s="138"/>
      <c r="N1032" s="138"/>
      <c r="O1032" s="138"/>
      <c r="P1032" s="138"/>
    </row>
    <row r="1033" spans="1:16">
      <c r="A1033" s="138"/>
      <c r="B1033" s="139"/>
      <c r="C1033" s="138"/>
      <c r="D1033" s="138"/>
      <c r="E1033" s="138"/>
      <c r="F1033" s="138"/>
      <c r="G1033" s="138"/>
      <c r="H1033" s="138"/>
      <c r="I1033" s="138"/>
      <c r="J1033" s="138"/>
      <c r="K1033" s="138"/>
      <c r="L1033" s="138"/>
      <c r="M1033" s="138"/>
      <c r="N1033" s="138"/>
      <c r="O1033" s="138"/>
      <c r="P1033" s="138"/>
    </row>
    <row r="1034" spans="1:16">
      <c r="A1034" s="138"/>
      <c r="B1034" s="139"/>
      <c r="C1034" s="138"/>
      <c r="D1034" s="138"/>
      <c r="E1034" s="138"/>
      <c r="F1034" s="138"/>
      <c r="G1034" s="138"/>
      <c r="H1034" s="138"/>
      <c r="I1034" s="138"/>
      <c r="J1034" s="138"/>
      <c r="K1034" s="138"/>
      <c r="L1034" s="138"/>
      <c r="M1034" s="138"/>
      <c r="N1034" s="138"/>
      <c r="O1034" s="138"/>
      <c r="P1034" s="138"/>
    </row>
    <row r="1035" spans="1:16">
      <c r="A1035" s="138"/>
      <c r="B1035" s="139"/>
      <c r="C1035" s="138"/>
      <c r="D1035" s="138"/>
      <c r="E1035" s="138"/>
      <c r="F1035" s="138"/>
      <c r="G1035" s="138"/>
      <c r="H1035" s="138"/>
      <c r="I1035" s="138"/>
      <c r="J1035" s="138"/>
      <c r="K1035" s="138"/>
      <c r="L1035" s="138"/>
      <c r="M1035" s="138"/>
      <c r="N1035" s="138"/>
      <c r="O1035" s="138"/>
      <c r="P1035" s="138"/>
    </row>
    <row r="1036" spans="1:16">
      <c r="A1036" s="138"/>
      <c r="B1036" s="139"/>
      <c r="C1036" s="138"/>
      <c r="D1036" s="138"/>
      <c r="E1036" s="138"/>
      <c r="F1036" s="138"/>
      <c r="G1036" s="138"/>
      <c r="H1036" s="138"/>
      <c r="I1036" s="138"/>
      <c r="J1036" s="138"/>
      <c r="K1036" s="138"/>
      <c r="L1036" s="138"/>
      <c r="M1036" s="138"/>
      <c r="N1036" s="138"/>
      <c r="O1036" s="138"/>
      <c r="P1036" s="138"/>
    </row>
    <row r="1037" spans="1:16">
      <c r="A1037" s="138"/>
      <c r="B1037" s="139"/>
      <c r="C1037" s="138"/>
      <c r="D1037" s="138"/>
      <c r="E1037" s="138"/>
      <c r="F1037" s="138"/>
      <c r="G1037" s="138"/>
      <c r="H1037" s="138"/>
      <c r="I1037" s="138"/>
      <c r="J1037" s="138"/>
      <c r="K1037" s="138"/>
      <c r="L1037" s="138"/>
      <c r="M1037" s="138"/>
      <c r="N1037" s="138"/>
      <c r="O1037" s="138"/>
      <c r="P1037" s="138"/>
    </row>
    <row r="1038" spans="1:16">
      <c r="A1038" s="138"/>
      <c r="B1038" s="139"/>
      <c r="C1038" s="138"/>
      <c r="D1038" s="138"/>
      <c r="E1038" s="138"/>
      <c r="F1038" s="138"/>
      <c r="G1038" s="138"/>
      <c r="H1038" s="138"/>
      <c r="I1038" s="138"/>
      <c r="J1038" s="138"/>
      <c r="K1038" s="138"/>
      <c r="L1038" s="138"/>
      <c r="M1038" s="138"/>
      <c r="N1038" s="138"/>
      <c r="O1038" s="138"/>
      <c r="P1038" s="138"/>
    </row>
    <row r="1039" spans="1:16">
      <c r="A1039" s="138"/>
      <c r="B1039" s="139"/>
      <c r="C1039" s="138"/>
      <c r="D1039" s="138"/>
      <c r="E1039" s="138"/>
      <c r="F1039" s="138"/>
      <c r="G1039" s="138"/>
      <c r="H1039" s="138"/>
      <c r="I1039" s="138"/>
      <c r="J1039" s="138"/>
      <c r="K1039" s="138"/>
      <c r="L1039" s="138"/>
      <c r="M1039" s="138"/>
      <c r="N1039" s="138"/>
      <c r="O1039" s="138"/>
      <c r="P1039" s="138"/>
    </row>
    <row r="1040" spans="1:16">
      <c r="A1040" s="138"/>
      <c r="B1040" s="139"/>
      <c r="C1040" s="138"/>
      <c r="D1040" s="138"/>
      <c r="E1040" s="138"/>
      <c r="F1040" s="138"/>
      <c r="G1040" s="138"/>
      <c r="H1040" s="138"/>
      <c r="I1040" s="138"/>
      <c r="J1040" s="138"/>
      <c r="K1040" s="138"/>
      <c r="L1040" s="138"/>
      <c r="M1040" s="138"/>
      <c r="N1040" s="138"/>
      <c r="O1040" s="138"/>
      <c r="P1040" s="138"/>
    </row>
    <row r="1041" spans="1:16">
      <c r="A1041" s="138"/>
      <c r="B1041" s="139"/>
      <c r="C1041" s="138"/>
      <c r="D1041" s="138"/>
      <c r="E1041" s="138"/>
      <c r="F1041" s="138"/>
      <c r="G1041" s="138"/>
      <c r="H1041" s="138"/>
      <c r="I1041" s="138"/>
      <c r="J1041" s="138"/>
      <c r="K1041" s="138"/>
      <c r="L1041" s="138"/>
      <c r="M1041" s="138"/>
      <c r="N1041" s="138"/>
      <c r="O1041" s="138"/>
      <c r="P1041" s="138"/>
    </row>
    <row r="1042" spans="1:16">
      <c r="A1042" s="138"/>
      <c r="B1042" s="139"/>
      <c r="C1042" s="138"/>
      <c r="D1042" s="138"/>
      <c r="E1042" s="138"/>
      <c r="F1042" s="138"/>
      <c r="G1042" s="138"/>
      <c r="H1042" s="138"/>
      <c r="I1042" s="138"/>
      <c r="J1042" s="138"/>
      <c r="K1042" s="138"/>
      <c r="L1042" s="138"/>
      <c r="M1042" s="138"/>
      <c r="N1042" s="138"/>
      <c r="O1042" s="138"/>
      <c r="P1042" s="138"/>
    </row>
    <row r="1043" spans="1:16">
      <c r="A1043" s="138"/>
      <c r="B1043" s="139"/>
      <c r="C1043" s="138"/>
      <c r="D1043" s="138"/>
      <c r="E1043" s="138"/>
      <c r="F1043" s="138"/>
      <c r="G1043" s="138"/>
      <c r="H1043" s="138"/>
      <c r="I1043" s="138"/>
      <c r="J1043" s="138"/>
      <c r="K1043" s="138"/>
      <c r="L1043" s="138"/>
      <c r="M1043" s="138"/>
      <c r="N1043" s="138"/>
      <c r="O1043" s="138"/>
      <c r="P1043" s="138"/>
    </row>
    <row r="1044" spans="1:16">
      <c r="A1044" s="138"/>
      <c r="B1044" s="139"/>
      <c r="C1044" s="138"/>
      <c r="D1044" s="138"/>
      <c r="E1044" s="138"/>
      <c r="F1044" s="138"/>
      <c r="G1044" s="138"/>
      <c r="H1044" s="138"/>
      <c r="I1044" s="138"/>
      <c r="J1044" s="138"/>
      <c r="K1044" s="138"/>
      <c r="L1044" s="138"/>
      <c r="M1044" s="138"/>
      <c r="N1044" s="138"/>
      <c r="O1044" s="138"/>
      <c r="P1044" s="138"/>
    </row>
    <row r="1045" spans="1:16">
      <c r="A1045" s="138"/>
      <c r="B1045" s="139"/>
      <c r="C1045" s="138"/>
      <c r="D1045" s="138"/>
      <c r="E1045" s="138"/>
      <c r="F1045" s="138"/>
      <c r="G1045" s="138"/>
      <c r="H1045" s="138"/>
      <c r="I1045" s="138"/>
      <c r="J1045" s="138"/>
      <c r="K1045" s="138"/>
      <c r="L1045" s="138"/>
      <c r="M1045" s="138"/>
      <c r="N1045" s="138"/>
      <c r="O1045" s="138"/>
      <c r="P1045" s="138"/>
    </row>
    <row r="1046" spans="1:16">
      <c r="A1046" s="138"/>
      <c r="B1046" s="139"/>
      <c r="C1046" s="138"/>
      <c r="D1046" s="138"/>
      <c r="E1046" s="138"/>
      <c r="F1046" s="138"/>
      <c r="G1046" s="138"/>
      <c r="H1046" s="138"/>
      <c r="I1046" s="138"/>
      <c r="J1046" s="138"/>
      <c r="K1046" s="138"/>
      <c r="L1046" s="138"/>
      <c r="M1046" s="138"/>
      <c r="N1046" s="138"/>
      <c r="O1046" s="138"/>
      <c r="P1046" s="138"/>
    </row>
    <row r="1047" spans="1:16">
      <c r="A1047" s="138"/>
      <c r="B1047" s="139"/>
      <c r="C1047" s="138"/>
      <c r="D1047" s="138"/>
      <c r="E1047" s="138"/>
      <c r="F1047" s="138"/>
      <c r="G1047" s="138"/>
      <c r="H1047" s="138"/>
      <c r="I1047" s="138"/>
      <c r="J1047" s="138"/>
      <c r="K1047" s="138"/>
      <c r="L1047" s="138"/>
      <c r="M1047" s="138"/>
      <c r="N1047" s="138"/>
      <c r="O1047" s="138"/>
      <c r="P1047" s="138"/>
    </row>
    <row r="1048" spans="1:16">
      <c r="A1048" s="138"/>
      <c r="B1048" s="139"/>
      <c r="C1048" s="138"/>
      <c r="D1048" s="138"/>
      <c r="E1048" s="138"/>
      <c r="F1048" s="138"/>
      <c r="G1048" s="138"/>
      <c r="H1048" s="138"/>
      <c r="I1048" s="138"/>
      <c r="J1048" s="138"/>
      <c r="K1048" s="138"/>
      <c r="L1048" s="138"/>
      <c r="M1048" s="138"/>
      <c r="N1048" s="138"/>
      <c r="O1048" s="138"/>
      <c r="P1048" s="138"/>
    </row>
    <row r="1049" spans="1:16">
      <c r="A1049" s="138"/>
      <c r="B1049" s="139"/>
      <c r="C1049" s="138"/>
      <c r="D1049" s="138"/>
      <c r="E1049" s="138"/>
      <c r="F1049" s="138"/>
      <c r="G1049" s="138"/>
      <c r="H1049" s="138"/>
      <c r="I1049" s="138"/>
      <c r="J1049" s="138"/>
      <c r="K1049" s="138"/>
      <c r="L1049" s="138"/>
      <c r="M1049" s="138"/>
      <c r="N1049" s="138"/>
      <c r="O1049" s="138"/>
      <c r="P1049" s="138"/>
    </row>
    <row r="1050" spans="1:16">
      <c r="A1050" s="138"/>
      <c r="B1050" s="139"/>
      <c r="C1050" s="138"/>
      <c r="D1050" s="138"/>
      <c r="E1050" s="138"/>
      <c r="F1050" s="138"/>
      <c r="G1050" s="138"/>
      <c r="H1050" s="138"/>
      <c r="I1050" s="138"/>
      <c r="J1050" s="138"/>
      <c r="K1050" s="138"/>
      <c r="L1050" s="138"/>
      <c r="M1050" s="138"/>
      <c r="N1050" s="138"/>
      <c r="O1050" s="138"/>
      <c r="P1050" s="138"/>
    </row>
    <row r="1051" spans="1:16">
      <c r="A1051" s="138"/>
      <c r="B1051" s="139"/>
      <c r="C1051" s="138"/>
      <c r="D1051" s="138"/>
      <c r="E1051" s="138"/>
      <c r="F1051" s="138"/>
      <c r="G1051" s="138"/>
      <c r="H1051" s="138"/>
      <c r="I1051" s="138"/>
      <c r="J1051" s="138"/>
      <c r="K1051" s="138"/>
      <c r="L1051" s="138"/>
      <c r="M1051" s="138"/>
      <c r="N1051" s="138"/>
      <c r="O1051" s="138"/>
      <c r="P1051" s="138"/>
    </row>
    <row r="1052" spans="1:16">
      <c r="A1052" s="138"/>
      <c r="B1052" s="139"/>
      <c r="C1052" s="138"/>
      <c r="D1052" s="138"/>
      <c r="E1052" s="138"/>
      <c r="F1052" s="138"/>
      <c r="G1052" s="138"/>
      <c r="H1052" s="138"/>
      <c r="I1052" s="138"/>
      <c r="J1052" s="138"/>
      <c r="K1052" s="138"/>
      <c r="L1052" s="138"/>
      <c r="M1052" s="138"/>
      <c r="N1052" s="138"/>
      <c r="O1052" s="138"/>
      <c r="P1052" s="138"/>
    </row>
    <row r="1053" spans="1:16">
      <c r="A1053" s="138"/>
      <c r="B1053" s="139"/>
      <c r="C1053" s="138"/>
      <c r="D1053" s="138"/>
      <c r="E1053" s="138"/>
      <c r="F1053" s="138"/>
      <c r="G1053" s="138"/>
      <c r="H1053" s="138"/>
      <c r="I1053" s="138"/>
      <c r="J1053" s="138"/>
      <c r="K1053" s="138"/>
      <c r="L1053" s="138"/>
      <c r="M1053" s="138"/>
      <c r="N1053" s="138"/>
      <c r="O1053" s="138"/>
      <c r="P1053" s="138"/>
    </row>
    <row r="1054" spans="1:16">
      <c r="A1054" s="138"/>
      <c r="B1054" s="139"/>
      <c r="C1054" s="138"/>
      <c r="D1054" s="138"/>
      <c r="E1054" s="138"/>
      <c r="F1054" s="138"/>
      <c r="G1054" s="138"/>
      <c r="H1054" s="138"/>
      <c r="I1054" s="138"/>
      <c r="J1054" s="138"/>
      <c r="K1054" s="138"/>
      <c r="L1054" s="138"/>
      <c r="M1054" s="138"/>
      <c r="N1054" s="138"/>
      <c r="O1054" s="138"/>
      <c r="P1054" s="138"/>
    </row>
    <row r="1055" spans="1:16">
      <c r="A1055" s="138"/>
      <c r="B1055" s="139"/>
      <c r="C1055" s="138"/>
      <c r="D1055" s="138"/>
      <c r="E1055" s="138"/>
      <c r="F1055" s="138"/>
      <c r="G1055" s="138"/>
      <c r="H1055" s="138"/>
      <c r="I1055" s="138"/>
      <c r="J1055" s="138"/>
      <c r="K1055" s="138"/>
      <c r="L1055" s="138"/>
      <c r="M1055" s="138"/>
      <c r="N1055" s="138"/>
      <c r="O1055" s="138"/>
      <c r="P1055" s="138"/>
    </row>
    <row r="1056" spans="1:16">
      <c r="A1056" s="138"/>
      <c r="B1056" s="139"/>
      <c r="C1056" s="138"/>
      <c r="D1056" s="138"/>
      <c r="E1056" s="138"/>
      <c r="F1056" s="138"/>
      <c r="G1056" s="138"/>
      <c r="H1056" s="138"/>
      <c r="I1056" s="138"/>
      <c r="J1056" s="138"/>
      <c r="K1056" s="138"/>
      <c r="L1056" s="138"/>
      <c r="M1056" s="138"/>
      <c r="N1056" s="138"/>
      <c r="O1056" s="138"/>
      <c r="P1056" s="138"/>
    </row>
    <row r="1057" spans="1:16">
      <c r="A1057" s="138"/>
      <c r="B1057" s="139"/>
      <c r="C1057" s="138"/>
      <c r="D1057" s="138"/>
      <c r="E1057" s="138"/>
      <c r="F1057" s="138"/>
      <c r="G1057" s="138"/>
      <c r="H1057" s="138"/>
      <c r="I1057" s="138"/>
      <c r="J1057" s="138"/>
      <c r="K1057" s="138"/>
      <c r="L1057" s="138"/>
      <c r="M1057" s="138"/>
      <c r="N1057" s="138"/>
      <c r="O1057" s="138"/>
      <c r="P1057" s="138"/>
    </row>
    <row r="1058" spans="1:16">
      <c r="A1058" s="138"/>
      <c r="B1058" s="139"/>
      <c r="C1058" s="138"/>
      <c r="D1058" s="138"/>
      <c r="E1058" s="138"/>
      <c r="F1058" s="138"/>
      <c r="G1058" s="138"/>
      <c r="H1058" s="138"/>
      <c r="I1058" s="138"/>
      <c r="J1058" s="138"/>
      <c r="K1058" s="138"/>
      <c r="L1058" s="138"/>
      <c r="M1058" s="138"/>
      <c r="N1058" s="138"/>
      <c r="O1058" s="138"/>
      <c r="P1058" s="138"/>
    </row>
    <row r="1059" spans="1:16">
      <c r="A1059" s="138"/>
      <c r="B1059" s="139"/>
      <c r="C1059" s="138"/>
      <c r="D1059" s="138"/>
      <c r="E1059" s="138"/>
      <c r="F1059" s="138"/>
      <c r="G1059" s="138"/>
      <c r="H1059" s="138"/>
      <c r="I1059" s="138"/>
      <c r="J1059" s="138"/>
      <c r="K1059" s="138"/>
      <c r="L1059" s="138"/>
      <c r="M1059" s="138"/>
      <c r="N1059" s="138"/>
      <c r="O1059" s="138"/>
      <c r="P1059" s="138"/>
    </row>
    <row r="1060" spans="1:16">
      <c r="A1060" s="138"/>
      <c r="B1060" s="139"/>
      <c r="C1060" s="138"/>
      <c r="D1060" s="138"/>
      <c r="E1060" s="138"/>
      <c r="F1060" s="138"/>
      <c r="G1060" s="138"/>
      <c r="H1060" s="138"/>
      <c r="I1060" s="138"/>
      <c r="J1060" s="138"/>
      <c r="K1060" s="138"/>
      <c r="L1060" s="138"/>
      <c r="M1060" s="138"/>
      <c r="N1060" s="138"/>
      <c r="O1060" s="138"/>
      <c r="P1060" s="138"/>
    </row>
    <row r="1061" spans="1:16">
      <c r="A1061" s="138"/>
      <c r="B1061" s="139"/>
      <c r="C1061" s="138"/>
      <c r="D1061" s="138"/>
      <c r="E1061" s="138"/>
      <c r="F1061" s="138"/>
      <c r="G1061" s="138"/>
      <c r="H1061" s="138"/>
      <c r="I1061" s="138"/>
      <c r="J1061" s="138"/>
      <c r="K1061" s="138"/>
      <c r="L1061" s="138"/>
      <c r="M1061" s="138"/>
      <c r="N1061" s="138"/>
      <c r="O1061" s="138"/>
      <c r="P1061" s="138"/>
    </row>
    <row r="1062" spans="1:16">
      <c r="A1062" s="138"/>
      <c r="B1062" s="139"/>
      <c r="C1062" s="138"/>
      <c r="D1062" s="138"/>
      <c r="E1062" s="138"/>
      <c r="F1062" s="138"/>
      <c r="G1062" s="138"/>
      <c r="H1062" s="138"/>
      <c r="I1062" s="138"/>
      <c r="J1062" s="138"/>
      <c r="K1062" s="138"/>
      <c r="L1062" s="138"/>
      <c r="M1062" s="138"/>
      <c r="N1062" s="138"/>
      <c r="O1062" s="138"/>
      <c r="P1062" s="138"/>
    </row>
    <row r="1063" spans="1:16">
      <c r="A1063" s="138"/>
      <c r="B1063" s="139"/>
      <c r="C1063" s="138"/>
      <c r="D1063" s="138"/>
      <c r="E1063" s="138"/>
      <c r="F1063" s="138"/>
      <c r="G1063" s="138"/>
      <c r="H1063" s="138"/>
      <c r="I1063" s="138"/>
      <c r="J1063" s="138"/>
      <c r="K1063" s="138"/>
      <c r="L1063" s="138"/>
      <c r="M1063" s="138"/>
      <c r="N1063" s="138"/>
      <c r="O1063" s="138"/>
      <c r="P1063" s="138"/>
    </row>
    <row r="1064" spans="1:16">
      <c r="A1064" s="138"/>
      <c r="B1064" s="139"/>
      <c r="C1064" s="138"/>
      <c r="D1064" s="138"/>
      <c r="E1064" s="138"/>
      <c r="F1064" s="138"/>
      <c r="G1064" s="138"/>
      <c r="H1064" s="138"/>
      <c r="I1064" s="138"/>
      <c r="J1064" s="138"/>
      <c r="K1064" s="138"/>
      <c r="L1064" s="138"/>
      <c r="M1064" s="138"/>
      <c r="N1064" s="138"/>
      <c r="O1064" s="138"/>
      <c r="P1064" s="138"/>
    </row>
    <row r="1065" spans="1:16">
      <c r="A1065" s="138"/>
      <c r="B1065" s="139"/>
      <c r="C1065" s="138"/>
      <c r="D1065" s="138"/>
      <c r="E1065" s="138"/>
      <c r="F1065" s="138"/>
      <c r="G1065" s="138"/>
      <c r="H1065" s="138"/>
      <c r="I1065" s="138"/>
      <c r="J1065" s="138"/>
      <c r="K1065" s="138"/>
      <c r="L1065" s="138"/>
      <c r="M1065" s="138"/>
      <c r="N1065" s="138"/>
      <c r="O1065" s="138"/>
      <c r="P1065" s="138"/>
    </row>
    <row r="1066" spans="1:16">
      <c r="A1066" s="138"/>
      <c r="B1066" s="139"/>
      <c r="C1066" s="138"/>
      <c r="D1066" s="138"/>
      <c r="E1066" s="138"/>
      <c r="F1066" s="138"/>
      <c r="G1066" s="138"/>
      <c r="H1066" s="138"/>
      <c r="I1066" s="138"/>
      <c r="J1066" s="138"/>
      <c r="K1066" s="138"/>
      <c r="L1066" s="138"/>
      <c r="M1066" s="138"/>
      <c r="N1066" s="138"/>
      <c r="O1066" s="138"/>
      <c r="P1066" s="138"/>
    </row>
    <row r="1067" spans="1:16">
      <c r="A1067" s="138"/>
      <c r="B1067" s="139"/>
      <c r="C1067" s="138"/>
      <c r="D1067" s="138"/>
      <c r="E1067" s="138"/>
      <c r="F1067" s="138"/>
      <c r="G1067" s="138"/>
      <c r="H1067" s="138"/>
      <c r="I1067" s="138"/>
      <c r="J1067" s="138"/>
      <c r="K1067" s="138"/>
      <c r="L1067" s="138"/>
      <c r="M1067" s="138"/>
      <c r="N1067" s="138"/>
      <c r="O1067" s="138"/>
      <c r="P1067" s="138"/>
    </row>
    <row r="1068" spans="1:16">
      <c r="A1068" s="138"/>
      <c r="B1068" s="139"/>
      <c r="C1068" s="138"/>
      <c r="D1068" s="138"/>
      <c r="E1068" s="138"/>
      <c r="F1068" s="138"/>
      <c r="G1068" s="138"/>
      <c r="H1068" s="138"/>
      <c r="I1068" s="138"/>
      <c r="J1068" s="138"/>
      <c r="K1068" s="138"/>
      <c r="L1068" s="138"/>
      <c r="M1068" s="138"/>
      <c r="N1068" s="138"/>
      <c r="O1068" s="138"/>
      <c r="P1068" s="138"/>
    </row>
    <row r="1069" spans="1:16">
      <c r="A1069" s="138"/>
      <c r="B1069" s="139"/>
      <c r="C1069" s="138"/>
      <c r="D1069" s="138"/>
      <c r="E1069" s="138"/>
      <c r="F1069" s="138"/>
      <c r="G1069" s="138"/>
      <c r="H1069" s="138"/>
      <c r="I1069" s="138"/>
      <c r="J1069" s="138"/>
      <c r="K1069" s="138"/>
      <c r="L1069" s="138"/>
      <c r="M1069" s="138"/>
      <c r="N1069" s="138"/>
      <c r="O1069" s="138"/>
      <c r="P1069" s="138"/>
    </row>
    <row r="1070" spans="1:16">
      <c r="A1070" s="138"/>
      <c r="B1070" s="139"/>
      <c r="C1070" s="138"/>
      <c r="D1070" s="138"/>
      <c r="E1070" s="138"/>
      <c r="F1070" s="138"/>
      <c r="G1070" s="138"/>
      <c r="H1070" s="138"/>
      <c r="I1070" s="138"/>
      <c r="J1070" s="138"/>
      <c r="K1070" s="138"/>
      <c r="L1070" s="138"/>
      <c r="M1070" s="138"/>
      <c r="N1070" s="138"/>
      <c r="O1070" s="138"/>
      <c r="P1070" s="138"/>
    </row>
    <row r="1071" spans="1:16">
      <c r="A1071" s="138"/>
      <c r="B1071" s="139"/>
      <c r="C1071" s="138"/>
      <c r="D1071" s="138"/>
      <c r="E1071" s="138"/>
      <c r="F1071" s="138"/>
      <c r="G1071" s="138"/>
      <c r="H1071" s="138"/>
      <c r="I1071" s="138"/>
      <c r="J1071" s="138"/>
      <c r="K1071" s="138"/>
      <c r="L1071" s="138"/>
      <c r="M1071" s="138"/>
      <c r="N1071" s="138"/>
      <c r="O1071" s="138"/>
      <c r="P1071" s="138"/>
    </row>
    <row r="1072" spans="1:16">
      <c r="A1072" s="138"/>
      <c r="B1072" s="139"/>
      <c r="C1072" s="138"/>
      <c r="D1072" s="138"/>
      <c r="E1072" s="138"/>
      <c r="F1072" s="138"/>
      <c r="G1072" s="138"/>
      <c r="H1072" s="138"/>
      <c r="I1072" s="138"/>
      <c r="J1072" s="138"/>
      <c r="K1072" s="138"/>
      <c r="L1072" s="138"/>
      <c r="M1072" s="138"/>
      <c r="N1072" s="138"/>
      <c r="O1072" s="138"/>
      <c r="P1072" s="138"/>
    </row>
    <row r="1073" spans="1:16">
      <c r="A1073" s="138"/>
      <c r="B1073" s="139"/>
      <c r="C1073" s="138"/>
      <c r="D1073" s="138"/>
      <c r="E1073" s="138"/>
      <c r="F1073" s="138"/>
      <c r="G1073" s="138"/>
      <c r="H1073" s="138"/>
      <c r="I1073" s="138"/>
      <c r="J1073" s="138"/>
      <c r="K1073" s="138"/>
      <c r="L1073" s="138"/>
      <c r="M1073" s="138"/>
      <c r="N1073" s="138"/>
      <c r="O1073" s="138"/>
      <c r="P1073" s="138"/>
    </row>
    <row r="1074" spans="1:16">
      <c r="A1074" s="138"/>
      <c r="B1074" s="139"/>
      <c r="C1074" s="138"/>
      <c r="D1074" s="138"/>
      <c r="E1074" s="138"/>
      <c r="F1074" s="138"/>
      <c r="G1074" s="138"/>
      <c r="H1074" s="138"/>
      <c r="I1074" s="138"/>
      <c r="J1074" s="138"/>
      <c r="K1074" s="138"/>
      <c r="L1074" s="138"/>
      <c r="M1074" s="138"/>
      <c r="N1074" s="138"/>
      <c r="O1074" s="138"/>
      <c r="P1074" s="138"/>
    </row>
    <row r="1075" spans="1:16">
      <c r="A1075" s="138"/>
      <c r="B1075" s="139"/>
      <c r="C1075" s="138"/>
      <c r="D1075" s="138"/>
      <c r="E1075" s="138"/>
      <c r="F1075" s="138"/>
      <c r="G1075" s="138"/>
      <c r="H1075" s="138"/>
      <c r="I1075" s="138"/>
      <c r="J1075" s="138"/>
      <c r="K1075" s="138"/>
      <c r="L1075" s="138"/>
      <c r="M1075" s="138"/>
      <c r="N1075" s="138"/>
      <c r="O1075" s="138"/>
      <c r="P1075" s="138"/>
    </row>
    <row r="1076" spans="1:16">
      <c r="A1076" s="138"/>
      <c r="B1076" s="139"/>
      <c r="C1076" s="138"/>
      <c r="D1076" s="138"/>
      <c r="E1076" s="138"/>
      <c r="F1076" s="138"/>
      <c r="G1076" s="138"/>
      <c r="H1076" s="138"/>
      <c r="I1076" s="138"/>
      <c r="J1076" s="138"/>
      <c r="K1076" s="138"/>
      <c r="L1076" s="138"/>
      <c r="M1076" s="138"/>
      <c r="N1076" s="138"/>
      <c r="O1076" s="138"/>
      <c r="P1076" s="138"/>
    </row>
    <row r="1077" spans="1:16">
      <c r="A1077" s="138"/>
      <c r="B1077" s="139"/>
      <c r="C1077" s="138"/>
      <c r="D1077" s="138"/>
      <c r="E1077" s="138"/>
      <c r="F1077" s="138"/>
      <c r="G1077" s="138"/>
      <c r="H1077" s="138"/>
      <c r="I1077" s="138"/>
      <c r="J1077" s="138"/>
      <c r="K1077" s="138"/>
      <c r="L1077" s="138"/>
      <c r="M1077" s="138"/>
      <c r="N1077" s="138"/>
      <c r="O1077" s="138"/>
      <c r="P1077" s="138"/>
    </row>
    <row r="1078" spans="1:16">
      <c r="A1078" s="138"/>
      <c r="B1078" s="139"/>
      <c r="C1078" s="138"/>
      <c r="D1078" s="138"/>
      <c r="E1078" s="138"/>
      <c r="F1078" s="138"/>
      <c r="G1078" s="138"/>
      <c r="H1078" s="138"/>
      <c r="I1078" s="138"/>
      <c r="J1078" s="138"/>
      <c r="K1078" s="138"/>
      <c r="L1078" s="138"/>
      <c r="M1078" s="138"/>
      <c r="N1078" s="138"/>
      <c r="O1078" s="138"/>
      <c r="P1078" s="138"/>
    </row>
    <row r="1079" spans="1:16">
      <c r="A1079" s="138"/>
      <c r="B1079" s="139"/>
      <c r="C1079" s="138"/>
      <c r="D1079" s="138"/>
      <c r="E1079" s="138"/>
      <c r="F1079" s="138"/>
      <c r="G1079" s="138"/>
      <c r="H1079" s="138"/>
      <c r="I1079" s="138"/>
      <c r="J1079" s="138"/>
      <c r="K1079" s="138"/>
      <c r="L1079" s="138"/>
      <c r="M1079" s="138"/>
      <c r="N1079" s="138"/>
      <c r="O1079" s="138"/>
      <c r="P1079" s="138"/>
    </row>
    <row r="1080" spans="1:16">
      <c r="A1080" s="138"/>
      <c r="B1080" s="139"/>
      <c r="C1080" s="138"/>
      <c r="D1080" s="138"/>
      <c r="E1080" s="138"/>
      <c r="F1080" s="138"/>
      <c r="G1080" s="138"/>
      <c r="H1080" s="138"/>
      <c r="I1080" s="138"/>
      <c r="J1080" s="138"/>
      <c r="K1080" s="138"/>
      <c r="L1080" s="138"/>
      <c r="M1080" s="138"/>
      <c r="N1080" s="138"/>
      <c r="O1080" s="138"/>
      <c r="P1080" s="138"/>
    </row>
    <row r="1081" spans="1:16">
      <c r="A1081" s="138"/>
      <c r="B1081" s="139"/>
      <c r="C1081" s="138"/>
      <c r="D1081" s="138"/>
      <c r="E1081" s="138"/>
      <c r="F1081" s="138"/>
      <c r="G1081" s="138"/>
      <c r="H1081" s="138"/>
      <c r="I1081" s="138"/>
      <c r="J1081" s="138"/>
      <c r="K1081" s="138"/>
      <c r="L1081" s="138"/>
      <c r="M1081" s="138"/>
      <c r="N1081" s="138"/>
      <c r="O1081" s="138"/>
      <c r="P1081" s="138"/>
    </row>
    <row r="1082" spans="1:16">
      <c r="A1082" s="138"/>
      <c r="B1082" s="139"/>
      <c r="C1082" s="138"/>
      <c r="D1082" s="138"/>
      <c r="E1082" s="138"/>
      <c r="F1082" s="138"/>
      <c r="G1082" s="138"/>
      <c r="H1082" s="138"/>
      <c r="I1082" s="138"/>
      <c r="J1082" s="138"/>
      <c r="K1082" s="138"/>
      <c r="L1082" s="138"/>
      <c r="M1082" s="138"/>
      <c r="N1082" s="138"/>
      <c r="O1082" s="138"/>
      <c r="P1082" s="138"/>
    </row>
    <row r="1083" spans="1:16">
      <c r="A1083" s="138"/>
      <c r="B1083" s="139"/>
      <c r="C1083" s="138"/>
      <c r="D1083" s="138"/>
      <c r="E1083" s="138"/>
      <c r="F1083" s="138"/>
      <c r="G1083" s="138"/>
      <c r="H1083" s="138"/>
      <c r="I1083" s="138"/>
      <c r="J1083" s="138"/>
      <c r="K1083" s="138"/>
      <c r="L1083" s="138"/>
      <c r="M1083" s="138"/>
      <c r="N1083" s="138"/>
      <c r="O1083" s="138"/>
      <c r="P1083" s="138"/>
    </row>
    <row r="1084" spans="1:16">
      <c r="A1084" s="138"/>
      <c r="B1084" s="139"/>
      <c r="C1084" s="138"/>
      <c r="D1084" s="138"/>
      <c r="E1084" s="138"/>
      <c r="F1084" s="138"/>
      <c r="G1084" s="138"/>
      <c r="H1084" s="138"/>
      <c r="I1084" s="138"/>
      <c r="J1084" s="138"/>
      <c r="K1084" s="138"/>
      <c r="L1084" s="138"/>
      <c r="M1084" s="138"/>
      <c r="N1084" s="138"/>
      <c r="O1084" s="138"/>
      <c r="P1084" s="138"/>
    </row>
    <row r="1085" spans="1:16">
      <c r="A1085" s="138"/>
      <c r="B1085" s="139"/>
      <c r="C1085" s="138"/>
      <c r="D1085" s="138"/>
      <c r="E1085" s="138"/>
      <c r="F1085" s="138"/>
      <c r="G1085" s="138"/>
      <c r="H1085" s="138"/>
      <c r="I1085" s="138"/>
      <c r="J1085" s="138"/>
      <c r="K1085" s="138"/>
      <c r="L1085" s="138"/>
      <c r="M1085" s="138"/>
      <c r="N1085" s="138"/>
      <c r="O1085" s="138"/>
      <c r="P1085" s="138"/>
    </row>
    <row r="1086" spans="1:16">
      <c r="A1086" s="138"/>
      <c r="B1086" s="139"/>
      <c r="C1086" s="138"/>
      <c r="D1086" s="138"/>
      <c r="E1086" s="138"/>
      <c r="F1086" s="138"/>
      <c r="G1086" s="138"/>
      <c r="H1086" s="138"/>
      <c r="I1086" s="138"/>
      <c r="J1086" s="138"/>
      <c r="K1086" s="138"/>
      <c r="L1086" s="138"/>
      <c r="M1086" s="138"/>
      <c r="N1086" s="138"/>
      <c r="O1086" s="138"/>
      <c r="P1086" s="138"/>
    </row>
    <row r="1087" spans="1:16">
      <c r="A1087" s="138"/>
      <c r="B1087" s="139"/>
      <c r="C1087" s="138"/>
      <c r="D1087" s="138"/>
      <c r="E1087" s="138"/>
      <c r="F1087" s="138"/>
      <c r="G1087" s="138"/>
      <c r="H1087" s="138"/>
      <c r="I1087" s="138"/>
      <c r="J1087" s="138"/>
      <c r="K1087" s="138"/>
      <c r="L1087" s="138"/>
      <c r="M1087" s="138"/>
      <c r="N1087" s="138"/>
      <c r="O1087" s="138"/>
      <c r="P1087" s="138"/>
    </row>
    <row r="1088" spans="1:16">
      <c r="A1088" s="138"/>
      <c r="B1088" s="139"/>
      <c r="C1088" s="138"/>
      <c r="D1088" s="138"/>
      <c r="E1088" s="138"/>
      <c r="F1088" s="138"/>
      <c r="G1088" s="138"/>
      <c r="H1088" s="138"/>
      <c r="I1088" s="138"/>
      <c r="J1088" s="138"/>
      <c r="K1088" s="138"/>
      <c r="L1088" s="138"/>
      <c r="M1088" s="138"/>
      <c r="N1088" s="138"/>
      <c r="O1088" s="138"/>
      <c r="P1088" s="138"/>
    </row>
    <row r="1089" spans="1:16">
      <c r="A1089" s="138"/>
      <c r="B1089" s="139"/>
      <c r="C1089" s="138"/>
      <c r="D1089" s="138"/>
      <c r="E1089" s="138"/>
      <c r="F1089" s="138"/>
      <c r="G1089" s="138"/>
      <c r="H1089" s="138"/>
      <c r="I1089" s="138"/>
      <c r="J1089" s="138"/>
      <c r="K1089" s="138"/>
      <c r="L1089" s="138"/>
      <c r="M1089" s="138"/>
      <c r="N1089" s="138"/>
      <c r="O1089" s="138"/>
      <c r="P1089" s="138"/>
    </row>
    <row r="1090" spans="1:16">
      <c r="A1090" s="138"/>
      <c r="B1090" s="139"/>
      <c r="C1090" s="138"/>
      <c r="D1090" s="138"/>
      <c r="E1090" s="138"/>
      <c r="F1090" s="138"/>
      <c r="G1090" s="138"/>
      <c r="H1090" s="138"/>
      <c r="I1090" s="138"/>
      <c r="J1090" s="138"/>
      <c r="K1090" s="138"/>
      <c r="L1090" s="138"/>
      <c r="M1090" s="138"/>
      <c r="N1090" s="138"/>
      <c r="O1090" s="138"/>
      <c r="P1090" s="138"/>
    </row>
    <row r="1091" spans="1:16">
      <c r="A1091" s="138"/>
      <c r="B1091" s="139"/>
      <c r="C1091" s="138"/>
      <c r="D1091" s="138"/>
      <c r="E1091" s="138"/>
      <c r="F1091" s="138"/>
      <c r="G1091" s="138"/>
      <c r="H1091" s="138"/>
      <c r="I1091" s="138"/>
      <c r="J1091" s="138"/>
      <c r="K1091" s="138"/>
      <c r="L1091" s="138"/>
      <c r="M1091" s="138"/>
      <c r="N1091" s="138"/>
      <c r="O1091" s="138"/>
      <c r="P1091" s="138"/>
    </row>
    <row r="1092" spans="1:16">
      <c r="A1092" s="138"/>
      <c r="B1092" s="139"/>
      <c r="C1092" s="138"/>
      <c r="D1092" s="138"/>
      <c r="E1092" s="138"/>
      <c r="F1092" s="138"/>
      <c r="G1092" s="138"/>
      <c r="H1092" s="138"/>
      <c r="I1092" s="138"/>
      <c r="J1092" s="138"/>
      <c r="K1092" s="138"/>
      <c r="L1092" s="138"/>
      <c r="M1092" s="138"/>
      <c r="N1092" s="138"/>
      <c r="O1092" s="138"/>
      <c r="P1092" s="138"/>
    </row>
    <row r="1093" spans="1:16">
      <c r="A1093" s="138"/>
      <c r="B1093" s="139"/>
      <c r="C1093" s="138"/>
      <c r="D1093" s="138"/>
      <c r="E1093" s="138"/>
      <c r="F1093" s="138"/>
      <c r="G1093" s="138"/>
      <c r="H1093" s="138"/>
      <c r="I1093" s="138"/>
      <c r="J1093" s="138"/>
      <c r="K1093" s="138"/>
      <c r="L1093" s="138"/>
      <c r="M1093" s="138"/>
      <c r="N1093" s="138"/>
      <c r="O1093" s="138"/>
      <c r="P1093" s="138"/>
    </row>
    <row r="1094" spans="1:16">
      <c r="A1094" s="138"/>
      <c r="B1094" s="139"/>
      <c r="C1094" s="138"/>
      <c r="D1094" s="138"/>
      <c r="E1094" s="138"/>
      <c r="F1094" s="138"/>
      <c r="G1094" s="138"/>
      <c r="H1094" s="138"/>
      <c r="I1094" s="138"/>
      <c r="J1094" s="138"/>
      <c r="K1094" s="138"/>
      <c r="L1094" s="138"/>
      <c r="M1094" s="138"/>
      <c r="N1094" s="138"/>
      <c r="O1094" s="138"/>
      <c r="P1094" s="138"/>
    </row>
    <row r="1095" spans="1:16">
      <c r="A1095" s="138"/>
      <c r="B1095" s="139"/>
      <c r="C1095" s="138"/>
      <c r="D1095" s="138"/>
      <c r="E1095" s="138"/>
      <c r="F1095" s="138"/>
      <c r="G1095" s="138"/>
      <c r="H1095" s="138"/>
      <c r="I1095" s="138"/>
      <c r="J1095" s="138"/>
      <c r="K1095" s="138"/>
      <c r="L1095" s="138"/>
      <c r="M1095" s="138"/>
      <c r="N1095" s="138"/>
      <c r="O1095" s="138"/>
      <c r="P1095" s="138"/>
    </row>
    <row r="1096" spans="1:16">
      <c r="A1096" s="138"/>
      <c r="B1096" s="139"/>
      <c r="C1096" s="138"/>
      <c r="D1096" s="138"/>
      <c r="E1096" s="138"/>
      <c r="F1096" s="138"/>
      <c r="G1096" s="138"/>
      <c r="H1096" s="138"/>
      <c r="I1096" s="138"/>
      <c r="J1096" s="138"/>
      <c r="K1096" s="138"/>
      <c r="L1096" s="138"/>
      <c r="M1096" s="138"/>
      <c r="N1096" s="138"/>
      <c r="O1096" s="138"/>
      <c r="P1096" s="138"/>
    </row>
    <row r="1097" spans="1:16">
      <c r="A1097" s="138"/>
      <c r="B1097" s="139"/>
      <c r="C1097" s="138"/>
      <c r="D1097" s="138"/>
      <c r="E1097" s="138"/>
      <c r="F1097" s="138"/>
      <c r="G1097" s="138"/>
      <c r="H1097" s="138"/>
      <c r="I1097" s="138"/>
      <c r="J1097" s="138"/>
      <c r="K1097" s="138"/>
      <c r="L1097" s="138"/>
      <c r="M1097" s="138"/>
      <c r="N1097" s="138"/>
      <c r="O1097" s="138"/>
      <c r="P1097" s="138"/>
    </row>
    <row r="1098" spans="1:16">
      <c r="A1098" s="138"/>
      <c r="B1098" s="139"/>
      <c r="C1098" s="138"/>
      <c r="D1098" s="138"/>
      <c r="E1098" s="138"/>
      <c r="F1098" s="138"/>
      <c r="G1098" s="138"/>
      <c r="H1098" s="138"/>
      <c r="I1098" s="138"/>
      <c r="J1098" s="138"/>
      <c r="K1098" s="138"/>
      <c r="L1098" s="138"/>
      <c r="M1098" s="138"/>
      <c r="N1098" s="138"/>
      <c r="O1098" s="138"/>
      <c r="P1098" s="138"/>
    </row>
    <row r="1099" spans="1:16">
      <c r="A1099" s="138"/>
      <c r="B1099" s="139"/>
      <c r="C1099" s="138"/>
      <c r="D1099" s="138"/>
      <c r="E1099" s="138"/>
      <c r="F1099" s="138"/>
      <c r="G1099" s="138"/>
      <c r="H1099" s="138"/>
      <c r="I1099" s="138"/>
      <c r="J1099" s="138"/>
      <c r="K1099" s="138"/>
      <c r="L1099" s="138"/>
      <c r="M1099" s="138"/>
      <c r="N1099" s="138"/>
      <c r="O1099" s="138"/>
      <c r="P1099" s="138"/>
    </row>
    <row r="1100" spans="1:16">
      <c r="A1100" s="138"/>
      <c r="B1100" s="139"/>
      <c r="C1100" s="138"/>
      <c r="D1100" s="138"/>
      <c r="E1100" s="138"/>
      <c r="F1100" s="138"/>
      <c r="G1100" s="138"/>
      <c r="H1100" s="138"/>
      <c r="I1100" s="138"/>
      <c r="J1100" s="138"/>
      <c r="K1100" s="138"/>
      <c r="L1100" s="138"/>
      <c r="M1100" s="138"/>
      <c r="N1100" s="138"/>
      <c r="O1100" s="138"/>
      <c r="P1100" s="138"/>
    </row>
    <row r="1101" spans="1:16">
      <c r="A1101" s="138"/>
      <c r="B1101" s="139"/>
      <c r="C1101" s="138"/>
      <c r="D1101" s="138"/>
      <c r="E1101" s="138"/>
      <c r="F1101" s="138"/>
      <c r="G1101" s="138"/>
      <c r="H1101" s="138"/>
      <c r="I1101" s="138"/>
      <c r="J1101" s="138"/>
      <c r="K1101" s="138"/>
      <c r="L1101" s="138"/>
      <c r="M1101" s="138"/>
      <c r="N1101" s="138"/>
      <c r="O1101" s="138"/>
      <c r="P1101" s="138"/>
    </row>
    <row r="1102" spans="1:16">
      <c r="A1102" s="138"/>
      <c r="B1102" s="139"/>
      <c r="C1102" s="138"/>
      <c r="D1102" s="138"/>
      <c r="E1102" s="138"/>
      <c r="F1102" s="138"/>
      <c r="G1102" s="138"/>
      <c r="H1102" s="138"/>
      <c r="I1102" s="138"/>
      <c r="J1102" s="138"/>
      <c r="K1102" s="138"/>
      <c r="L1102" s="138"/>
      <c r="M1102" s="138"/>
      <c r="N1102" s="138"/>
      <c r="O1102" s="138"/>
      <c r="P1102" s="138"/>
    </row>
    <row r="1103" spans="1:16">
      <c r="A1103" s="138"/>
      <c r="B1103" s="139"/>
      <c r="C1103" s="138"/>
      <c r="D1103" s="138"/>
      <c r="E1103" s="138"/>
      <c r="F1103" s="138"/>
      <c r="G1103" s="138"/>
      <c r="H1103" s="138"/>
      <c r="I1103" s="138"/>
      <c r="J1103" s="138"/>
      <c r="K1103" s="138"/>
      <c r="L1103" s="138"/>
      <c r="M1103" s="138"/>
      <c r="N1103" s="138"/>
      <c r="O1103" s="138"/>
      <c r="P1103" s="138"/>
    </row>
    <row r="1104" spans="1:16">
      <c r="A1104" s="138"/>
      <c r="B1104" s="139"/>
      <c r="C1104" s="138"/>
      <c r="D1104" s="138"/>
      <c r="E1104" s="138"/>
      <c r="F1104" s="138"/>
      <c r="G1104" s="138"/>
      <c r="H1104" s="138"/>
      <c r="I1104" s="138"/>
      <c r="J1104" s="138"/>
      <c r="K1104" s="138"/>
      <c r="L1104" s="138"/>
      <c r="M1104" s="138"/>
      <c r="N1104" s="138"/>
      <c r="O1104" s="138"/>
      <c r="P1104" s="138"/>
    </row>
    <row r="1105" spans="1:16">
      <c r="A1105" s="138"/>
      <c r="B1105" s="139"/>
      <c r="C1105" s="138"/>
      <c r="D1105" s="138"/>
      <c r="E1105" s="138"/>
      <c r="F1105" s="138"/>
      <c r="G1105" s="138"/>
      <c r="H1105" s="138"/>
      <c r="I1105" s="138"/>
      <c r="J1105" s="138"/>
      <c r="K1105" s="138"/>
      <c r="L1105" s="138"/>
      <c r="M1105" s="138"/>
      <c r="N1105" s="138"/>
      <c r="O1105" s="138"/>
      <c r="P1105" s="138"/>
    </row>
    <row r="1106" spans="1:16">
      <c r="A1106" s="138"/>
      <c r="B1106" s="139"/>
      <c r="C1106" s="138"/>
      <c r="D1106" s="138"/>
      <c r="E1106" s="138"/>
      <c r="F1106" s="138"/>
      <c r="G1106" s="138"/>
      <c r="H1106" s="138"/>
      <c r="I1106" s="138"/>
      <c r="J1106" s="138"/>
      <c r="K1106" s="138"/>
      <c r="L1106" s="138"/>
      <c r="M1106" s="138"/>
      <c r="N1106" s="138"/>
      <c r="O1106" s="138"/>
      <c r="P1106" s="138"/>
    </row>
    <row r="1107" spans="1:16">
      <c r="A1107" s="138"/>
      <c r="B1107" s="139"/>
      <c r="C1107" s="138"/>
      <c r="D1107" s="138"/>
      <c r="E1107" s="138"/>
      <c r="F1107" s="138"/>
      <c r="G1107" s="138"/>
      <c r="H1107" s="138"/>
      <c r="I1107" s="138"/>
      <c r="J1107" s="138"/>
      <c r="K1107" s="138"/>
      <c r="L1107" s="138"/>
      <c r="M1107" s="138"/>
      <c r="N1107" s="138"/>
      <c r="O1107" s="138"/>
      <c r="P1107" s="138"/>
    </row>
    <row r="1108" spans="1:16">
      <c r="A1108" s="138"/>
      <c r="B1108" s="139"/>
      <c r="C1108" s="138"/>
      <c r="D1108" s="138"/>
      <c r="E1108" s="138"/>
      <c r="F1108" s="138"/>
      <c r="G1108" s="138"/>
      <c r="H1108" s="138"/>
      <c r="I1108" s="138"/>
      <c r="J1108" s="138"/>
      <c r="K1108" s="138"/>
      <c r="L1108" s="138"/>
      <c r="M1108" s="138"/>
      <c r="N1108" s="138"/>
      <c r="O1108" s="138"/>
      <c r="P1108" s="138"/>
    </row>
    <row r="1109" spans="1:16">
      <c r="A1109" s="138"/>
      <c r="B1109" s="139"/>
      <c r="C1109" s="138"/>
      <c r="D1109" s="138"/>
      <c r="E1109" s="138"/>
      <c r="F1109" s="138"/>
      <c r="G1109" s="138"/>
      <c r="H1109" s="138"/>
      <c r="I1109" s="138"/>
      <c r="J1109" s="138"/>
      <c r="K1109" s="138"/>
      <c r="L1109" s="138"/>
      <c r="M1109" s="138"/>
      <c r="N1109" s="138"/>
      <c r="O1109" s="138"/>
      <c r="P1109" s="138"/>
    </row>
    <row r="1110" spans="1:16">
      <c r="A1110" s="138"/>
      <c r="B1110" s="139"/>
      <c r="C1110" s="138"/>
      <c r="D1110" s="138"/>
      <c r="E1110" s="138"/>
      <c r="F1110" s="138"/>
      <c r="G1110" s="138"/>
      <c r="H1110" s="138"/>
      <c r="I1110" s="138"/>
      <c r="J1110" s="138"/>
      <c r="K1110" s="138"/>
      <c r="L1110" s="138"/>
      <c r="M1110" s="138"/>
      <c r="N1110" s="138"/>
      <c r="O1110" s="138"/>
      <c r="P1110" s="138"/>
    </row>
    <row r="1111" spans="1:16">
      <c r="A1111" s="138"/>
      <c r="B1111" s="139"/>
      <c r="C1111" s="138"/>
      <c r="D1111" s="138"/>
      <c r="E1111" s="138"/>
      <c r="F1111" s="138"/>
      <c r="G1111" s="138"/>
      <c r="H1111" s="138"/>
      <c r="I1111" s="138"/>
      <c r="J1111" s="138"/>
      <c r="K1111" s="138"/>
      <c r="L1111" s="138"/>
      <c r="M1111" s="138"/>
      <c r="N1111" s="138"/>
      <c r="O1111" s="138"/>
      <c r="P1111" s="138"/>
    </row>
    <row r="1112" spans="1:16">
      <c r="A1112" s="138"/>
      <c r="B1112" s="139"/>
      <c r="C1112" s="138"/>
      <c r="D1112" s="138"/>
      <c r="E1112" s="138"/>
      <c r="F1112" s="138"/>
      <c r="G1112" s="138"/>
      <c r="H1112" s="138"/>
      <c r="I1112" s="138"/>
      <c r="J1112" s="138"/>
      <c r="K1112" s="138"/>
      <c r="L1112" s="138"/>
      <c r="M1112" s="138"/>
      <c r="N1112" s="138"/>
      <c r="O1112" s="138"/>
      <c r="P1112" s="138"/>
    </row>
    <row r="1113" spans="1:16">
      <c r="A1113" s="138"/>
      <c r="B1113" s="139"/>
      <c r="C1113" s="138"/>
      <c r="D1113" s="138"/>
      <c r="E1113" s="138"/>
      <c r="F1113" s="138"/>
      <c r="G1113" s="138"/>
      <c r="H1113" s="138"/>
      <c r="I1113" s="138"/>
      <c r="J1113" s="138"/>
      <c r="K1113" s="138"/>
      <c r="L1113" s="138"/>
      <c r="M1113" s="138"/>
      <c r="N1113" s="138"/>
      <c r="O1113" s="138"/>
      <c r="P1113" s="138"/>
    </row>
    <row r="1114" spans="1:16">
      <c r="A1114" s="138"/>
      <c r="B1114" s="139"/>
      <c r="C1114" s="138"/>
      <c r="D1114" s="138"/>
      <c r="E1114" s="138"/>
      <c r="F1114" s="138"/>
      <c r="G1114" s="138"/>
      <c r="H1114" s="138"/>
      <c r="I1114" s="138"/>
      <c r="J1114" s="138"/>
      <c r="K1114" s="138"/>
      <c r="L1114" s="138"/>
      <c r="M1114" s="138"/>
      <c r="N1114" s="138"/>
      <c r="O1114" s="138"/>
      <c r="P1114" s="138"/>
    </row>
    <row r="1115" spans="1:16">
      <c r="A1115" s="138"/>
      <c r="B1115" s="139"/>
      <c r="C1115" s="138"/>
      <c r="D1115" s="138"/>
      <c r="E1115" s="138"/>
      <c r="F1115" s="138"/>
      <c r="G1115" s="138"/>
      <c r="H1115" s="138"/>
      <c r="I1115" s="138"/>
      <c r="J1115" s="138"/>
      <c r="K1115" s="138"/>
      <c r="L1115" s="138"/>
      <c r="M1115" s="138"/>
      <c r="N1115" s="138"/>
      <c r="O1115" s="138"/>
      <c r="P1115" s="138"/>
    </row>
    <row r="1116" spans="1:16">
      <c r="A1116" s="138"/>
      <c r="B1116" s="139"/>
      <c r="C1116" s="138"/>
      <c r="D1116" s="138"/>
      <c r="E1116" s="138"/>
      <c r="F1116" s="138"/>
      <c r="G1116" s="138"/>
      <c r="H1116" s="138"/>
      <c r="I1116" s="138"/>
      <c r="J1116" s="138"/>
      <c r="K1116" s="138"/>
      <c r="L1116" s="138"/>
      <c r="M1116" s="138"/>
      <c r="N1116" s="138"/>
      <c r="O1116" s="138"/>
      <c r="P1116" s="138"/>
    </row>
    <row r="1117" spans="1:16">
      <c r="A1117" s="138"/>
      <c r="B1117" s="139"/>
      <c r="C1117" s="138"/>
      <c r="D1117" s="138"/>
      <c r="E1117" s="138"/>
      <c r="F1117" s="138"/>
      <c r="G1117" s="138"/>
      <c r="H1117" s="138"/>
      <c r="I1117" s="138"/>
      <c r="J1117" s="138"/>
      <c r="K1117" s="138"/>
      <c r="L1117" s="138"/>
      <c r="M1117" s="138"/>
      <c r="N1117" s="138"/>
      <c r="O1117" s="138"/>
      <c r="P1117" s="138"/>
    </row>
    <row r="1118" spans="1:16">
      <c r="A1118" s="138"/>
      <c r="B1118" s="139"/>
      <c r="C1118" s="138"/>
      <c r="D1118" s="138"/>
      <c r="E1118" s="138"/>
      <c r="F1118" s="138"/>
      <c r="G1118" s="138"/>
      <c r="H1118" s="138"/>
      <c r="I1118" s="138"/>
      <c r="J1118" s="138"/>
      <c r="K1118" s="138"/>
      <c r="L1118" s="138"/>
      <c r="M1118" s="138"/>
      <c r="N1118" s="138"/>
      <c r="O1118" s="138"/>
      <c r="P1118" s="138"/>
    </row>
    <row r="1119" spans="1:16">
      <c r="A1119" s="138"/>
      <c r="B1119" s="139"/>
      <c r="C1119" s="138"/>
      <c r="D1119" s="138"/>
      <c r="E1119" s="138"/>
      <c r="F1119" s="138"/>
      <c r="G1119" s="138"/>
      <c r="H1119" s="138"/>
      <c r="I1119" s="138"/>
      <c r="J1119" s="138"/>
      <c r="K1119" s="138"/>
      <c r="L1119" s="138"/>
      <c r="M1119" s="138"/>
      <c r="N1119" s="138"/>
      <c r="O1119" s="138"/>
      <c r="P1119" s="138"/>
    </row>
    <row r="1120" spans="1:16">
      <c r="A1120" s="138"/>
      <c r="B1120" s="139"/>
      <c r="C1120" s="138"/>
      <c r="D1120" s="138"/>
      <c r="E1120" s="138"/>
      <c r="F1120" s="138"/>
      <c r="G1120" s="138"/>
      <c r="H1120" s="138"/>
      <c r="I1120" s="138"/>
      <c r="J1120" s="138"/>
      <c r="K1120" s="138"/>
      <c r="L1120" s="138"/>
      <c r="M1120" s="138"/>
      <c r="N1120" s="138"/>
      <c r="O1120" s="138"/>
      <c r="P1120" s="138"/>
    </row>
    <row r="1121" spans="1:16">
      <c r="A1121" s="138"/>
      <c r="B1121" s="139"/>
      <c r="C1121" s="138"/>
      <c r="D1121" s="138"/>
      <c r="E1121" s="138"/>
      <c r="F1121" s="138"/>
      <c r="G1121" s="138"/>
      <c r="H1121" s="138"/>
      <c r="I1121" s="138"/>
      <c r="J1121" s="138"/>
      <c r="K1121" s="138"/>
      <c r="L1121" s="138"/>
      <c r="M1121" s="138"/>
      <c r="N1121" s="138"/>
      <c r="O1121" s="138"/>
      <c r="P1121" s="138"/>
    </row>
    <row r="1122" spans="1:16">
      <c r="A1122" s="138"/>
      <c r="B1122" s="139"/>
      <c r="C1122" s="138"/>
      <c r="D1122" s="138"/>
      <c r="E1122" s="138"/>
      <c r="F1122" s="138"/>
      <c r="G1122" s="138"/>
      <c r="H1122" s="138"/>
      <c r="I1122" s="138"/>
      <c r="J1122" s="138"/>
      <c r="K1122" s="138"/>
      <c r="L1122" s="138"/>
      <c r="M1122" s="138"/>
      <c r="N1122" s="138"/>
      <c r="O1122" s="138"/>
      <c r="P1122" s="138"/>
    </row>
    <row r="1123" spans="1:16">
      <c r="A1123" s="138"/>
      <c r="B1123" s="139"/>
      <c r="C1123" s="138"/>
      <c r="D1123" s="138"/>
      <c r="E1123" s="138"/>
      <c r="F1123" s="138"/>
      <c r="G1123" s="138"/>
      <c r="H1123" s="138"/>
      <c r="I1123" s="138"/>
      <c r="J1123" s="138"/>
      <c r="K1123" s="138"/>
      <c r="L1123" s="138"/>
      <c r="M1123" s="138"/>
      <c r="N1123" s="138"/>
      <c r="O1123" s="138"/>
      <c r="P1123" s="138"/>
    </row>
    <row r="1124" spans="1:16">
      <c r="A1124" s="138"/>
      <c r="B1124" s="139"/>
      <c r="C1124" s="138"/>
      <c r="D1124" s="138"/>
      <c r="E1124" s="138"/>
      <c r="F1124" s="138"/>
      <c r="G1124" s="138"/>
      <c r="H1124" s="138"/>
      <c r="I1124" s="138"/>
      <c r="J1124" s="138"/>
      <c r="K1124" s="138"/>
      <c r="L1124" s="138"/>
      <c r="M1124" s="138"/>
      <c r="N1124" s="138"/>
      <c r="O1124" s="138"/>
      <c r="P1124" s="138"/>
    </row>
    <row r="1125" spans="1:16">
      <c r="A1125" s="138"/>
      <c r="B1125" s="139"/>
      <c r="C1125" s="138"/>
      <c r="D1125" s="138"/>
      <c r="E1125" s="138"/>
      <c r="F1125" s="138"/>
      <c r="G1125" s="138"/>
      <c r="H1125" s="138"/>
      <c r="I1125" s="138"/>
      <c r="J1125" s="138"/>
      <c r="K1125" s="138"/>
      <c r="L1125" s="138"/>
      <c r="M1125" s="138"/>
      <c r="N1125" s="138"/>
      <c r="O1125" s="138"/>
      <c r="P1125" s="138"/>
    </row>
    <row r="1126" spans="1:16">
      <c r="A1126" s="138"/>
      <c r="B1126" s="139"/>
      <c r="C1126" s="138"/>
      <c r="D1126" s="138"/>
      <c r="E1126" s="138"/>
      <c r="F1126" s="138"/>
      <c r="G1126" s="138"/>
      <c r="H1126" s="138"/>
      <c r="I1126" s="138"/>
      <c r="J1126" s="138"/>
      <c r="K1126" s="138"/>
      <c r="L1126" s="138"/>
      <c r="M1126" s="138"/>
      <c r="N1126" s="138"/>
      <c r="O1126" s="138"/>
      <c r="P1126" s="138"/>
    </row>
    <row r="1127" spans="1:16">
      <c r="A1127" s="138"/>
      <c r="B1127" s="139"/>
      <c r="C1127" s="138"/>
      <c r="D1127" s="138"/>
      <c r="E1127" s="138"/>
      <c r="F1127" s="138"/>
      <c r="G1127" s="138"/>
      <c r="H1127" s="138"/>
      <c r="I1127" s="138"/>
      <c r="J1127" s="138"/>
      <c r="K1127" s="138"/>
      <c r="L1127" s="138"/>
      <c r="M1127" s="138"/>
      <c r="N1127" s="138"/>
      <c r="O1127" s="138"/>
      <c r="P1127" s="138"/>
    </row>
    <row r="1128" spans="1:16">
      <c r="A1128" s="138"/>
      <c r="B1128" s="139"/>
      <c r="C1128" s="138"/>
      <c r="D1128" s="138"/>
      <c r="E1128" s="138"/>
      <c r="F1128" s="138"/>
      <c r="G1128" s="138"/>
      <c r="H1128" s="138"/>
      <c r="I1128" s="138"/>
      <c r="J1128" s="138"/>
      <c r="K1128" s="138"/>
      <c r="L1128" s="138"/>
      <c r="M1128" s="138"/>
      <c r="N1128" s="138"/>
      <c r="O1128" s="138"/>
      <c r="P1128" s="138"/>
    </row>
    <row r="1129" spans="1:16">
      <c r="A1129" s="138"/>
      <c r="B1129" s="139"/>
      <c r="C1129" s="138"/>
      <c r="D1129" s="138"/>
      <c r="E1129" s="138"/>
      <c r="F1129" s="138"/>
      <c r="G1129" s="138"/>
      <c r="H1129" s="138"/>
      <c r="I1129" s="138"/>
      <c r="J1129" s="138"/>
      <c r="K1129" s="138"/>
      <c r="L1129" s="138"/>
      <c r="M1129" s="138"/>
      <c r="N1129" s="138"/>
      <c r="O1129" s="138"/>
      <c r="P1129" s="138"/>
    </row>
    <row r="1130" spans="1:16">
      <c r="A1130" s="138"/>
      <c r="B1130" s="139"/>
      <c r="C1130" s="138"/>
      <c r="D1130" s="138"/>
      <c r="E1130" s="138"/>
      <c r="F1130" s="138"/>
      <c r="G1130" s="138"/>
      <c r="H1130" s="138"/>
      <c r="I1130" s="138"/>
      <c r="J1130" s="138"/>
      <c r="K1130" s="138"/>
      <c r="L1130" s="138"/>
      <c r="M1130" s="138"/>
      <c r="N1130" s="138"/>
      <c r="O1130" s="138"/>
      <c r="P1130" s="138"/>
    </row>
    <row r="1131" spans="1:16">
      <c r="A1131" s="138"/>
      <c r="B1131" s="139"/>
      <c r="C1131" s="138"/>
      <c r="D1131" s="138"/>
      <c r="E1131" s="138"/>
      <c r="F1131" s="138"/>
      <c r="G1131" s="138"/>
      <c r="H1131" s="138"/>
      <c r="I1131" s="138"/>
      <c r="J1131" s="138"/>
      <c r="K1131" s="138"/>
      <c r="L1131" s="138"/>
      <c r="M1131" s="138"/>
      <c r="N1131" s="138"/>
      <c r="O1131" s="138"/>
      <c r="P1131" s="138"/>
    </row>
    <row r="1132" spans="1:16">
      <c r="A1132" s="138"/>
      <c r="B1132" s="139"/>
      <c r="C1132" s="138"/>
      <c r="D1132" s="138"/>
      <c r="E1132" s="138"/>
      <c r="F1132" s="138"/>
      <c r="G1132" s="138"/>
      <c r="H1132" s="138"/>
      <c r="I1132" s="138"/>
      <c r="J1132" s="138"/>
      <c r="K1132" s="138"/>
      <c r="L1132" s="138"/>
      <c r="M1132" s="138"/>
      <c r="N1132" s="138"/>
      <c r="O1132" s="138"/>
      <c r="P1132" s="138"/>
    </row>
    <row r="1133" spans="1:16">
      <c r="A1133" s="138"/>
      <c r="B1133" s="139"/>
      <c r="C1133" s="138"/>
      <c r="D1133" s="138"/>
      <c r="E1133" s="138"/>
      <c r="F1133" s="138"/>
      <c r="G1133" s="138"/>
      <c r="H1133" s="138"/>
      <c r="I1133" s="138"/>
      <c r="J1133" s="138"/>
      <c r="K1133" s="138"/>
      <c r="L1133" s="138"/>
      <c r="M1133" s="138"/>
      <c r="N1133" s="138"/>
      <c r="O1133" s="138"/>
      <c r="P1133" s="138"/>
    </row>
    <row r="1134" spans="1:16">
      <c r="A1134" s="138"/>
      <c r="B1134" s="139"/>
      <c r="C1134" s="138"/>
      <c r="D1134" s="138"/>
      <c r="E1134" s="138"/>
      <c r="F1134" s="138"/>
      <c r="G1134" s="138"/>
      <c r="H1134" s="138"/>
      <c r="I1134" s="138"/>
      <c r="J1134" s="138"/>
      <c r="K1134" s="138"/>
      <c r="L1134" s="138"/>
      <c r="M1134" s="138"/>
      <c r="N1134" s="138"/>
      <c r="O1134" s="138"/>
      <c r="P1134" s="138"/>
    </row>
    <row r="1135" spans="1:16">
      <c r="A1135" s="138"/>
      <c r="B1135" s="139"/>
      <c r="C1135" s="138"/>
      <c r="D1135" s="138"/>
      <c r="E1135" s="138"/>
      <c r="F1135" s="138"/>
      <c r="G1135" s="138"/>
      <c r="H1135" s="138"/>
      <c r="I1135" s="138"/>
      <c r="J1135" s="138"/>
      <c r="K1135" s="138"/>
      <c r="L1135" s="138"/>
      <c r="M1135" s="138"/>
      <c r="N1135" s="138"/>
      <c r="O1135" s="138"/>
      <c r="P1135" s="138"/>
    </row>
    <row r="1136" spans="1:16">
      <c r="A1136" s="138"/>
      <c r="B1136" s="139"/>
      <c r="C1136" s="138"/>
      <c r="D1136" s="138"/>
      <c r="E1136" s="138"/>
      <c r="F1136" s="138"/>
      <c r="G1136" s="138"/>
      <c r="H1136" s="138"/>
      <c r="I1136" s="138"/>
      <c r="J1136" s="138"/>
      <c r="K1136" s="138"/>
      <c r="L1136" s="138"/>
      <c r="M1136" s="138"/>
      <c r="N1136" s="138"/>
      <c r="O1136" s="138"/>
      <c r="P1136" s="138"/>
    </row>
    <row r="1137" spans="1:16">
      <c r="A1137" s="138"/>
      <c r="B1137" s="139"/>
      <c r="C1137" s="138"/>
      <c r="D1137" s="138"/>
      <c r="E1137" s="138"/>
      <c r="F1137" s="138"/>
      <c r="G1137" s="138"/>
      <c r="H1137" s="138"/>
      <c r="I1137" s="138"/>
      <c r="J1137" s="138"/>
      <c r="K1137" s="138"/>
      <c r="L1137" s="138"/>
      <c r="M1137" s="138"/>
      <c r="N1137" s="138"/>
      <c r="O1137" s="138"/>
      <c r="P1137" s="138"/>
    </row>
    <row r="1138" spans="1:16">
      <c r="A1138" s="138"/>
      <c r="B1138" s="139"/>
      <c r="C1138" s="138"/>
      <c r="D1138" s="138"/>
      <c r="E1138" s="138"/>
      <c r="F1138" s="138"/>
      <c r="G1138" s="138"/>
      <c r="H1138" s="138"/>
      <c r="I1138" s="138"/>
      <c r="J1138" s="138"/>
      <c r="K1138" s="138"/>
      <c r="L1138" s="138"/>
      <c r="M1138" s="138"/>
      <c r="N1138" s="138"/>
      <c r="O1138" s="138"/>
      <c r="P1138" s="138"/>
    </row>
    <row r="1139" spans="1:16">
      <c r="A1139" s="138"/>
      <c r="B1139" s="139"/>
      <c r="C1139" s="138"/>
      <c r="D1139" s="138"/>
      <c r="E1139" s="138"/>
      <c r="F1139" s="138"/>
      <c r="G1139" s="138"/>
      <c r="H1139" s="138"/>
      <c r="I1139" s="138"/>
      <c r="J1139" s="138"/>
      <c r="K1139" s="138"/>
      <c r="L1139" s="138"/>
      <c r="M1139" s="138"/>
      <c r="N1139" s="138"/>
      <c r="O1139" s="138"/>
      <c r="P1139" s="138"/>
    </row>
    <row r="1140" spans="1:16">
      <c r="A1140" s="138"/>
      <c r="B1140" s="139"/>
      <c r="C1140" s="138"/>
      <c r="D1140" s="138"/>
      <c r="E1140" s="138"/>
      <c r="F1140" s="138"/>
      <c r="G1140" s="138"/>
      <c r="H1140" s="138"/>
      <c r="I1140" s="138"/>
      <c r="J1140" s="138"/>
      <c r="K1140" s="138"/>
      <c r="L1140" s="138"/>
      <c r="M1140" s="138"/>
      <c r="N1140" s="138"/>
      <c r="O1140" s="138"/>
      <c r="P1140" s="138"/>
    </row>
    <row r="1141" spans="1:16">
      <c r="A1141" s="138"/>
      <c r="B1141" s="139"/>
      <c r="C1141" s="138"/>
      <c r="D1141" s="138"/>
      <c r="E1141" s="138"/>
      <c r="F1141" s="138"/>
      <c r="G1141" s="138"/>
      <c r="H1141" s="138"/>
      <c r="I1141" s="138"/>
      <c r="J1141" s="138"/>
      <c r="K1141" s="138"/>
      <c r="L1141" s="138"/>
      <c r="M1141" s="138"/>
      <c r="N1141" s="138"/>
      <c r="O1141" s="138"/>
      <c r="P1141" s="138"/>
    </row>
    <row r="1142" spans="1:16">
      <c r="A1142" s="138"/>
      <c r="B1142" s="139"/>
      <c r="C1142" s="138"/>
      <c r="D1142" s="138"/>
      <c r="E1142" s="138"/>
      <c r="F1142" s="138"/>
      <c r="G1142" s="138"/>
      <c r="H1142" s="138"/>
      <c r="I1142" s="138"/>
      <c r="J1142" s="138"/>
      <c r="K1142" s="138"/>
      <c r="L1142" s="138"/>
      <c r="M1142" s="138"/>
      <c r="N1142" s="138"/>
      <c r="O1142" s="138"/>
      <c r="P1142" s="138"/>
    </row>
    <row r="1143" spans="1:16">
      <c r="A1143" s="138"/>
      <c r="B1143" s="139"/>
      <c r="C1143" s="138"/>
      <c r="D1143" s="138"/>
      <c r="E1143" s="138"/>
      <c r="F1143" s="138"/>
      <c r="G1143" s="138"/>
      <c r="H1143" s="138"/>
      <c r="I1143" s="138"/>
      <c r="J1143" s="138"/>
      <c r="K1143" s="138"/>
      <c r="L1143" s="138"/>
      <c r="M1143" s="138"/>
      <c r="N1143" s="138"/>
      <c r="O1143" s="138"/>
      <c r="P1143" s="138"/>
    </row>
    <row r="1144" spans="1:16">
      <c r="A1144" s="138"/>
      <c r="B1144" s="139"/>
      <c r="C1144" s="138"/>
      <c r="D1144" s="138"/>
      <c r="E1144" s="138"/>
      <c r="F1144" s="138"/>
      <c r="G1144" s="138"/>
      <c r="H1144" s="138"/>
      <c r="I1144" s="138"/>
      <c r="J1144" s="138"/>
      <c r="K1144" s="138"/>
      <c r="L1144" s="138"/>
      <c r="M1144" s="138"/>
      <c r="N1144" s="138"/>
      <c r="O1144" s="138"/>
      <c r="P1144" s="138"/>
    </row>
    <row r="1145" spans="1:16">
      <c r="A1145" s="138"/>
      <c r="B1145" s="139"/>
      <c r="C1145" s="138"/>
      <c r="D1145" s="138"/>
      <c r="E1145" s="138"/>
      <c r="F1145" s="138"/>
      <c r="G1145" s="138"/>
      <c r="H1145" s="138"/>
      <c r="I1145" s="138"/>
      <c r="J1145" s="138"/>
      <c r="K1145" s="138"/>
      <c r="L1145" s="138"/>
      <c r="M1145" s="138"/>
      <c r="N1145" s="138"/>
      <c r="O1145" s="138"/>
      <c r="P1145" s="138"/>
    </row>
    <row r="1146" spans="1:16">
      <c r="A1146" s="138"/>
      <c r="B1146" s="139"/>
      <c r="C1146" s="138"/>
      <c r="D1146" s="138"/>
      <c r="E1146" s="138"/>
      <c r="F1146" s="138"/>
      <c r="G1146" s="138"/>
      <c r="H1146" s="138"/>
      <c r="I1146" s="138"/>
      <c r="J1146" s="138"/>
      <c r="K1146" s="138"/>
      <c r="L1146" s="138"/>
      <c r="M1146" s="138"/>
      <c r="N1146" s="138"/>
      <c r="O1146" s="138"/>
      <c r="P1146" s="138"/>
    </row>
    <row r="1147" spans="1:16">
      <c r="A1147" s="138"/>
      <c r="B1147" s="139"/>
      <c r="C1147" s="138"/>
      <c r="D1147" s="138"/>
      <c r="E1147" s="138"/>
      <c r="F1147" s="138"/>
      <c r="G1147" s="138"/>
      <c r="H1147" s="138"/>
      <c r="I1147" s="138"/>
      <c r="J1147" s="138"/>
      <c r="K1147" s="138"/>
      <c r="L1147" s="138"/>
      <c r="M1147" s="138"/>
      <c r="N1147" s="138"/>
      <c r="O1147" s="138"/>
      <c r="P1147" s="138"/>
    </row>
    <row r="1148" spans="1:16">
      <c r="A1148" s="138"/>
      <c r="B1148" s="139"/>
      <c r="C1148" s="138"/>
      <c r="D1148" s="138"/>
      <c r="E1148" s="138"/>
      <c r="F1148" s="138"/>
      <c r="G1148" s="138"/>
      <c r="H1148" s="138"/>
      <c r="I1148" s="138"/>
      <c r="J1148" s="138"/>
      <c r="K1148" s="138"/>
      <c r="L1148" s="138"/>
      <c r="M1148" s="138"/>
      <c r="N1148" s="138"/>
      <c r="O1148" s="138"/>
      <c r="P1148" s="138"/>
    </row>
    <row r="1149" spans="1:16">
      <c r="A1149" s="138"/>
      <c r="B1149" s="139"/>
      <c r="C1149" s="138"/>
      <c r="D1149" s="138"/>
      <c r="E1149" s="138"/>
      <c r="F1149" s="138"/>
      <c r="G1149" s="138"/>
      <c r="H1149" s="138"/>
      <c r="I1149" s="138"/>
      <c r="J1149" s="138"/>
      <c r="K1149" s="138"/>
      <c r="L1149" s="138"/>
      <c r="M1149" s="138"/>
      <c r="N1149" s="138"/>
      <c r="O1149" s="138"/>
      <c r="P1149" s="138"/>
    </row>
    <row r="1150" spans="1:16">
      <c r="A1150" s="138"/>
      <c r="B1150" s="139"/>
      <c r="C1150" s="138"/>
      <c r="D1150" s="138"/>
      <c r="E1150" s="138"/>
      <c r="F1150" s="138"/>
      <c r="G1150" s="138"/>
      <c r="H1150" s="138"/>
      <c r="I1150" s="138"/>
      <c r="J1150" s="138"/>
      <c r="K1150" s="138"/>
      <c r="L1150" s="138"/>
      <c r="M1150" s="138"/>
      <c r="N1150" s="138"/>
      <c r="O1150" s="138"/>
      <c r="P1150" s="138"/>
    </row>
    <row r="1151" spans="1:16">
      <c r="A1151" s="138"/>
      <c r="B1151" s="139"/>
      <c r="C1151" s="138"/>
      <c r="D1151" s="138"/>
      <c r="E1151" s="138"/>
      <c r="F1151" s="138"/>
      <c r="G1151" s="138"/>
      <c r="H1151" s="138"/>
      <c r="I1151" s="138"/>
      <c r="J1151" s="138"/>
      <c r="K1151" s="138"/>
      <c r="L1151" s="138"/>
      <c r="M1151" s="138"/>
      <c r="N1151" s="138"/>
      <c r="O1151" s="138"/>
      <c r="P1151" s="138"/>
    </row>
    <row r="1152" spans="1:16">
      <c r="A1152" s="138"/>
      <c r="B1152" s="139"/>
      <c r="C1152" s="138"/>
      <c r="D1152" s="138"/>
      <c r="E1152" s="138"/>
      <c r="F1152" s="138"/>
      <c r="G1152" s="138"/>
      <c r="H1152" s="138"/>
      <c r="I1152" s="138"/>
      <c r="J1152" s="138"/>
      <c r="K1152" s="138"/>
      <c r="L1152" s="138"/>
      <c r="M1152" s="138"/>
      <c r="N1152" s="138"/>
      <c r="O1152" s="138"/>
      <c r="P1152" s="138"/>
    </row>
    <row r="1153" spans="1:16">
      <c r="A1153" s="138"/>
      <c r="B1153" s="139"/>
      <c r="C1153" s="138"/>
      <c r="D1153" s="138"/>
      <c r="E1153" s="138"/>
      <c r="F1153" s="138"/>
      <c r="G1153" s="138"/>
      <c r="H1153" s="138"/>
      <c r="I1153" s="138"/>
      <c r="J1153" s="138"/>
      <c r="K1153" s="138"/>
      <c r="L1153" s="138"/>
      <c r="M1153" s="138"/>
      <c r="N1153" s="138"/>
      <c r="O1153" s="138"/>
      <c r="P1153" s="138"/>
    </row>
    <row r="1154" spans="1:16">
      <c r="A1154" s="138"/>
      <c r="B1154" s="139"/>
      <c r="C1154" s="138"/>
      <c r="D1154" s="138"/>
      <c r="E1154" s="138"/>
      <c r="F1154" s="138"/>
      <c r="G1154" s="138"/>
      <c r="H1154" s="138"/>
      <c r="I1154" s="138"/>
      <c r="J1154" s="138"/>
      <c r="K1154" s="138"/>
      <c r="L1154" s="138"/>
      <c r="M1154" s="138"/>
      <c r="N1154" s="138"/>
      <c r="O1154" s="138"/>
      <c r="P1154" s="138"/>
    </row>
    <row r="1155" spans="1:16">
      <c r="A1155" s="138"/>
      <c r="B1155" s="139"/>
      <c r="C1155" s="138"/>
      <c r="D1155" s="138"/>
      <c r="E1155" s="138"/>
      <c r="F1155" s="138"/>
      <c r="G1155" s="138"/>
      <c r="H1155" s="138"/>
      <c r="I1155" s="138"/>
      <c r="J1155" s="138"/>
      <c r="K1155" s="138"/>
      <c r="L1155" s="138"/>
      <c r="M1155" s="138"/>
      <c r="N1155" s="138"/>
      <c r="O1155" s="138"/>
      <c r="P1155" s="138"/>
    </row>
    <row r="1156" spans="1:16">
      <c r="A1156" s="138"/>
      <c r="B1156" s="139"/>
      <c r="C1156" s="138"/>
      <c r="D1156" s="138"/>
      <c r="E1156" s="138"/>
      <c r="F1156" s="138"/>
      <c r="G1156" s="138"/>
      <c r="H1156" s="138"/>
      <c r="I1156" s="138"/>
      <c r="J1156" s="138"/>
      <c r="K1156" s="138"/>
      <c r="L1156" s="138"/>
      <c r="M1156" s="138"/>
      <c r="N1156" s="138"/>
      <c r="O1156" s="138"/>
      <c r="P1156" s="138"/>
    </row>
    <row r="1157" spans="1:16">
      <c r="A1157" s="138"/>
      <c r="B1157" s="139"/>
      <c r="C1157" s="138"/>
      <c r="D1157" s="138"/>
      <c r="E1157" s="138"/>
      <c r="F1157" s="138"/>
      <c r="G1157" s="138"/>
      <c r="H1157" s="138"/>
      <c r="I1157" s="138"/>
      <c r="J1157" s="138"/>
      <c r="K1157" s="138"/>
      <c r="L1157" s="138"/>
      <c r="M1157" s="138"/>
      <c r="N1157" s="138"/>
      <c r="O1157" s="138"/>
      <c r="P1157" s="138"/>
    </row>
    <row r="1158" spans="1:16">
      <c r="A1158" s="138"/>
      <c r="B1158" s="139"/>
      <c r="C1158" s="138"/>
      <c r="D1158" s="138"/>
      <c r="E1158" s="138"/>
      <c r="F1158" s="138"/>
      <c r="G1158" s="138"/>
      <c r="H1158" s="138"/>
      <c r="I1158" s="138"/>
      <c r="J1158" s="138"/>
      <c r="K1158" s="138"/>
      <c r="L1158" s="138"/>
      <c r="M1158" s="138"/>
      <c r="N1158" s="138"/>
      <c r="O1158" s="138"/>
      <c r="P1158" s="138"/>
    </row>
    <row r="1159" spans="1:16">
      <c r="A1159" s="138"/>
      <c r="B1159" s="139"/>
      <c r="C1159" s="138"/>
      <c r="D1159" s="138"/>
      <c r="E1159" s="138"/>
      <c r="F1159" s="138"/>
      <c r="G1159" s="138"/>
      <c r="H1159" s="138"/>
      <c r="I1159" s="138"/>
      <c r="J1159" s="138"/>
      <c r="K1159" s="138"/>
      <c r="L1159" s="138"/>
      <c r="M1159" s="138"/>
      <c r="N1159" s="138"/>
      <c r="O1159" s="138"/>
      <c r="P1159" s="138"/>
    </row>
    <row r="1160" spans="1:16">
      <c r="A1160" s="138"/>
      <c r="B1160" s="139"/>
      <c r="C1160" s="138"/>
      <c r="D1160" s="138"/>
      <c r="E1160" s="138"/>
      <c r="F1160" s="138"/>
      <c r="G1160" s="138"/>
      <c r="H1160" s="138"/>
      <c r="I1160" s="138"/>
      <c r="J1160" s="138"/>
      <c r="K1160" s="138"/>
      <c r="L1160" s="138"/>
      <c r="M1160" s="138"/>
      <c r="N1160" s="138"/>
      <c r="O1160" s="138"/>
      <c r="P1160" s="138"/>
    </row>
    <row r="1161" spans="1:16">
      <c r="A1161" s="138"/>
      <c r="B1161" s="139"/>
      <c r="C1161" s="138"/>
      <c r="D1161" s="138"/>
      <c r="E1161" s="138"/>
      <c r="F1161" s="138"/>
      <c r="G1161" s="138"/>
      <c r="H1161" s="138"/>
      <c r="I1161" s="138"/>
      <c r="J1161" s="138"/>
      <c r="K1161" s="138"/>
      <c r="L1161" s="138"/>
      <c r="M1161" s="138"/>
      <c r="N1161" s="138"/>
      <c r="O1161" s="138"/>
      <c r="P1161" s="138"/>
    </row>
    <row r="1162" spans="1:16">
      <c r="A1162" s="138"/>
      <c r="B1162" s="139"/>
      <c r="C1162" s="138"/>
      <c r="D1162" s="138"/>
      <c r="E1162" s="138"/>
      <c r="F1162" s="138"/>
      <c r="G1162" s="138"/>
      <c r="H1162" s="138"/>
      <c r="I1162" s="138"/>
      <c r="J1162" s="138"/>
      <c r="K1162" s="138"/>
      <c r="L1162" s="138"/>
      <c r="M1162" s="138"/>
      <c r="N1162" s="138"/>
      <c r="O1162" s="138"/>
      <c r="P1162" s="138"/>
    </row>
    <row r="1163" spans="1:16">
      <c r="A1163" s="138"/>
      <c r="B1163" s="139"/>
      <c r="C1163" s="138"/>
      <c r="D1163" s="138"/>
      <c r="E1163" s="138"/>
      <c r="F1163" s="138"/>
      <c r="G1163" s="138"/>
      <c r="H1163" s="138"/>
      <c r="I1163" s="138"/>
      <c r="J1163" s="138"/>
      <c r="K1163" s="138"/>
      <c r="L1163" s="138"/>
      <c r="M1163" s="138"/>
      <c r="N1163" s="138"/>
      <c r="O1163" s="138"/>
      <c r="P1163" s="138"/>
    </row>
    <row r="1164" spans="1:16">
      <c r="A1164" s="138"/>
      <c r="B1164" s="139"/>
      <c r="C1164" s="138"/>
      <c r="D1164" s="138"/>
      <c r="E1164" s="138"/>
      <c r="F1164" s="138"/>
      <c r="G1164" s="138"/>
      <c r="H1164" s="138"/>
      <c r="I1164" s="138"/>
      <c r="J1164" s="138"/>
      <c r="K1164" s="138"/>
      <c r="L1164" s="138"/>
      <c r="M1164" s="138"/>
      <c r="N1164" s="138"/>
      <c r="O1164" s="138"/>
      <c r="P1164" s="138"/>
    </row>
    <row r="1165" spans="1:16">
      <c r="A1165" s="138"/>
      <c r="B1165" s="139"/>
      <c r="C1165" s="138"/>
      <c r="D1165" s="138"/>
      <c r="E1165" s="138"/>
      <c r="F1165" s="138"/>
      <c r="G1165" s="138"/>
      <c r="H1165" s="138"/>
      <c r="I1165" s="138"/>
      <c r="J1165" s="138"/>
      <c r="K1165" s="138"/>
      <c r="L1165" s="138"/>
      <c r="M1165" s="138"/>
      <c r="N1165" s="138"/>
      <c r="O1165" s="138"/>
      <c r="P1165" s="138"/>
    </row>
    <row r="1166" spans="1:16">
      <c r="A1166" s="138"/>
      <c r="B1166" s="139"/>
      <c r="C1166" s="138"/>
      <c r="D1166" s="138"/>
      <c r="E1166" s="138"/>
      <c r="F1166" s="138"/>
      <c r="G1166" s="138"/>
      <c r="H1166" s="138"/>
      <c r="I1166" s="138"/>
      <c r="J1166" s="138"/>
      <c r="K1166" s="138"/>
      <c r="L1166" s="138"/>
      <c r="M1166" s="138"/>
      <c r="N1166" s="138"/>
      <c r="O1166" s="138"/>
      <c r="P1166" s="138"/>
    </row>
    <row r="1167" spans="1:16">
      <c r="A1167" s="138"/>
      <c r="B1167" s="139"/>
      <c r="C1167" s="138"/>
      <c r="D1167" s="138"/>
      <c r="E1167" s="138"/>
      <c r="F1167" s="138"/>
      <c r="G1167" s="138"/>
      <c r="H1167" s="138"/>
      <c r="I1167" s="138"/>
      <c r="J1167" s="138"/>
      <c r="K1167" s="138"/>
      <c r="L1167" s="138"/>
      <c r="M1167" s="138"/>
      <c r="N1167" s="138"/>
      <c r="O1167" s="138"/>
      <c r="P1167" s="138"/>
    </row>
    <row r="1168" spans="1:16">
      <c r="A1168" s="138"/>
      <c r="B1168" s="139"/>
      <c r="C1168" s="138"/>
      <c r="D1168" s="138"/>
      <c r="E1168" s="138"/>
      <c r="F1168" s="138"/>
      <c r="G1168" s="138"/>
      <c r="H1168" s="138"/>
      <c r="I1168" s="138"/>
      <c r="J1168" s="138"/>
      <c r="K1168" s="138"/>
      <c r="L1168" s="138"/>
      <c r="M1168" s="138"/>
      <c r="N1168" s="138"/>
      <c r="O1168" s="138"/>
      <c r="P1168" s="138"/>
    </row>
    <row r="1169" spans="1:16">
      <c r="A1169" s="138"/>
      <c r="B1169" s="139"/>
      <c r="C1169" s="138"/>
      <c r="D1169" s="138"/>
      <c r="E1169" s="138"/>
      <c r="F1169" s="138"/>
      <c r="G1169" s="138"/>
      <c r="H1169" s="138"/>
      <c r="I1169" s="138"/>
      <c r="J1169" s="138"/>
      <c r="K1169" s="138"/>
      <c r="L1169" s="138"/>
      <c r="M1169" s="138"/>
      <c r="N1169" s="138"/>
      <c r="O1169" s="138"/>
      <c r="P1169" s="138"/>
    </row>
    <row r="1170" spans="1:16">
      <c r="A1170" s="138"/>
      <c r="B1170" s="139"/>
      <c r="C1170" s="138"/>
      <c r="D1170" s="138"/>
      <c r="E1170" s="138"/>
      <c r="F1170" s="138"/>
      <c r="G1170" s="138"/>
      <c r="H1170" s="138"/>
      <c r="I1170" s="138"/>
      <c r="J1170" s="138"/>
      <c r="K1170" s="138"/>
      <c r="L1170" s="138"/>
      <c r="M1170" s="138"/>
      <c r="N1170" s="138"/>
      <c r="O1170" s="138"/>
      <c r="P1170" s="138"/>
    </row>
    <row r="1171" spans="1:16">
      <c r="A1171" s="138"/>
      <c r="B1171" s="139"/>
      <c r="C1171" s="138"/>
      <c r="D1171" s="138"/>
      <c r="E1171" s="138"/>
      <c r="F1171" s="138"/>
      <c r="G1171" s="138"/>
      <c r="H1171" s="138"/>
      <c r="I1171" s="138"/>
      <c r="J1171" s="138"/>
      <c r="K1171" s="138"/>
      <c r="L1171" s="138"/>
      <c r="M1171" s="138"/>
      <c r="N1171" s="138"/>
      <c r="O1171" s="138"/>
      <c r="P1171" s="138"/>
    </row>
    <row r="1172" spans="1:16">
      <c r="A1172" s="138"/>
      <c r="B1172" s="139"/>
      <c r="C1172" s="138"/>
      <c r="D1172" s="138"/>
      <c r="E1172" s="138"/>
      <c r="F1172" s="138"/>
      <c r="G1172" s="138"/>
      <c r="H1172" s="138"/>
      <c r="I1172" s="138"/>
      <c r="J1172" s="138"/>
      <c r="K1172" s="138"/>
      <c r="L1172" s="138"/>
      <c r="M1172" s="138"/>
      <c r="N1172" s="138"/>
      <c r="O1172" s="138"/>
      <c r="P1172" s="138"/>
    </row>
    <row r="1173" spans="1:16">
      <c r="A1173" s="138"/>
      <c r="B1173" s="139"/>
      <c r="C1173" s="138"/>
      <c r="D1173" s="138"/>
      <c r="E1173" s="138"/>
      <c r="F1173" s="138"/>
      <c r="G1173" s="138"/>
      <c r="H1173" s="138"/>
      <c r="I1173" s="138"/>
      <c r="J1173" s="138"/>
      <c r="K1173" s="138"/>
      <c r="L1173" s="138"/>
      <c r="M1173" s="138"/>
      <c r="N1173" s="138"/>
      <c r="O1173" s="138"/>
      <c r="P1173" s="138"/>
    </row>
    <row r="1174" spans="1:16">
      <c r="A1174" s="138"/>
      <c r="B1174" s="139"/>
      <c r="C1174" s="138"/>
      <c r="D1174" s="138"/>
      <c r="E1174" s="138"/>
      <c r="F1174" s="138"/>
      <c r="G1174" s="138"/>
      <c r="H1174" s="138"/>
      <c r="I1174" s="138"/>
      <c r="J1174" s="138"/>
      <c r="K1174" s="138"/>
      <c r="L1174" s="138"/>
      <c r="M1174" s="138"/>
      <c r="N1174" s="138"/>
      <c r="O1174" s="138"/>
      <c r="P1174" s="138"/>
    </row>
    <row r="1175" spans="1:16">
      <c r="A1175" s="138"/>
      <c r="B1175" s="139"/>
      <c r="C1175" s="138"/>
      <c r="D1175" s="138"/>
      <c r="E1175" s="138"/>
      <c r="F1175" s="138"/>
      <c r="G1175" s="138"/>
      <c r="H1175" s="138"/>
      <c r="I1175" s="138"/>
      <c r="J1175" s="138"/>
      <c r="K1175" s="138"/>
      <c r="L1175" s="138"/>
      <c r="M1175" s="138"/>
      <c r="N1175" s="138"/>
      <c r="O1175" s="138"/>
      <c r="P1175" s="138"/>
    </row>
    <row r="1176" spans="1:16">
      <c r="A1176" s="138"/>
      <c r="B1176" s="139"/>
      <c r="C1176" s="138"/>
      <c r="D1176" s="138"/>
      <c r="E1176" s="138"/>
      <c r="F1176" s="138"/>
      <c r="G1176" s="138"/>
      <c r="H1176" s="138"/>
      <c r="I1176" s="138"/>
      <c r="J1176" s="138"/>
      <c r="K1176" s="138"/>
      <c r="L1176" s="138"/>
      <c r="M1176" s="138"/>
      <c r="N1176" s="138"/>
      <c r="O1176" s="138"/>
      <c r="P1176" s="138"/>
    </row>
    <row r="1177" spans="1:16">
      <c r="A1177" s="138"/>
      <c r="B1177" s="139"/>
      <c r="C1177" s="138"/>
      <c r="D1177" s="138"/>
      <c r="E1177" s="138"/>
      <c r="F1177" s="138"/>
      <c r="G1177" s="138"/>
      <c r="H1177" s="138"/>
      <c r="I1177" s="138"/>
      <c r="J1177" s="138"/>
      <c r="K1177" s="138"/>
      <c r="L1177" s="138"/>
      <c r="M1177" s="138"/>
      <c r="N1177" s="138"/>
      <c r="O1177" s="138"/>
      <c r="P1177" s="138"/>
    </row>
    <row r="1178" spans="1:16">
      <c r="A1178" s="138"/>
      <c r="B1178" s="139"/>
      <c r="C1178" s="138"/>
      <c r="D1178" s="138"/>
      <c r="E1178" s="138"/>
      <c r="F1178" s="138"/>
      <c r="G1178" s="138"/>
      <c r="H1178" s="138"/>
      <c r="I1178" s="138"/>
      <c r="J1178" s="138"/>
      <c r="K1178" s="138"/>
      <c r="L1178" s="138"/>
      <c r="M1178" s="138"/>
      <c r="N1178" s="138"/>
      <c r="O1178" s="138"/>
      <c r="P1178" s="138"/>
    </row>
    <row r="1179" spans="1:16">
      <c r="A1179" s="138"/>
      <c r="B1179" s="139"/>
      <c r="C1179" s="138"/>
      <c r="D1179" s="138"/>
      <c r="E1179" s="138"/>
      <c r="F1179" s="138"/>
      <c r="G1179" s="138"/>
      <c r="H1179" s="138"/>
      <c r="I1179" s="138"/>
      <c r="J1179" s="138"/>
      <c r="K1179" s="138"/>
      <c r="L1179" s="138"/>
      <c r="M1179" s="138"/>
      <c r="N1179" s="138"/>
      <c r="O1179" s="138"/>
      <c r="P1179" s="138"/>
    </row>
    <row r="1180" spans="1:16">
      <c r="A1180" s="138"/>
      <c r="B1180" s="139"/>
      <c r="C1180" s="138"/>
      <c r="D1180" s="138"/>
      <c r="E1180" s="138"/>
      <c r="F1180" s="138"/>
      <c r="G1180" s="138"/>
      <c r="H1180" s="138"/>
      <c r="I1180" s="138"/>
      <c r="J1180" s="138"/>
      <c r="K1180" s="138"/>
      <c r="L1180" s="138"/>
      <c r="M1180" s="138"/>
      <c r="N1180" s="138"/>
      <c r="O1180" s="138"/>
      <c r="P1180" s="138"/>
    </row>
    <row r="1181" spans="1:16">
      <c r="A1181" s="138"/>
      <c r="B1181" s="139"/>
      <c r="C1181" s="138"/>
      <c r="D1181" s="138"/>
      <c r="E1181" s="138"/>
      <c r="F1181" s="138"/>
      <c r="G1181" s="138"/>
      <c r="H1181" s="138"/>
      <c r="I1181" s="138"/>
      <c r="J1181" s="138"/>
      <c r="K1181" s="138"/>
      <c r="L1181" s="138"/>
      <c r="M1181" s="138"/>
      <c r="N1181" s="138"/>
      <c r="O1181" s="138"/>
      <c r="P1181" s="138"/>
    </row>
    <row r="1182" spans="1:16">
      <c r="A1182" s="138"/>
      <c r="B1182" s="139"/>
      <c r="C1182" s="138"/>
      <c r="D1182" s="138"/>
      <c r="E1182" s="138"/>
      <c r="F1182" s="138"/>
      <c r="G1182" s="138"/>
      <c r="H1182" s="138"/>
      <c r="I1182" s="138"/>
      <c r="J1182" s="138"/>
      <c r="K1182" s="138"/>
      <c r="L1182" s="138"/>
      <c r="M1182" s="138"/>
      <c r="N1182" s="138"/>
      <c r="O1182" s="138"/>
      <c r="P1182" s="138"/>
    </row>
    <row r="1183" spans="1:16">
      <c r="A1183" s="138"/>
      <c r="B1183" s="139"/>
      <c r="C1183" s="138"/>
      <c r="D1183" s="138"/>
      <c r="E1183" s="138"/>
      <c r="F1183" s="138"/>
      <c r="G1183" s="138"/>
      <c r="H1183" s="138"/>
      <c r="I1183" s="138"/>
      <c r="J1183" s="138"/>
      <c r="K1183" s="138"/>
      <c r="L1183" s="138"/>
      <c r="M1183" s="138"/>
      <c r="N1183" s="138"/>
      <c r="O1183" s="138"/>
      <c r="P1183" s="138"/>
    </row>
    <row r="1184" spans="1:16">
      <c r="A1184" s="138"/>
      <c r="B1184" s="139"/>
      <c r="C1184" s="138"/>
      <c r="D1184" s="138"/>
      <c r="E1184" s="138"/>
      <c r="F1184" s="138"/>
      <c r="G1184" s="138"/>
      <c r="H1184" s="138"/>
      <c r="I1184" s="138"/>
      <c r="J1184" s="138"/>
      <c r="K1184" s="138"/>
      <c r="L1184" s="138"/>
      <c r="M1184" s="138"/>
      <c r="N1184" s="138"/>
      <c r="O1184" s="138"/>
      <c r="P1184" s="138"/>
    </row>
    <row r="1185" spans="1:16">
      <c r="A1185" s="138"/>
      <c r="B1185" s="139"/>
      <c r="C1185" s="138"/>
      <c r="D1185" s="138"/>
      <c r="E1185" s="138"/>
      <c r="F1185" s="138"/>
      <c r="G1185" s="138"/>
      <c r="H1185" s="138"/>
      <c r="I1185" s="138"/>
      <c r="J1185" s="138"/>
      <c r="K1185" s="138"/>
      <c r="L1185" s="138"/>
      <c r="M1185" s="138"/>
      <c r="N1185" s="138"/>
      <c r="O1185" s="138"/>
      <c r="P1185" s="138"/>
    </row>
    <row r="1186" spans="1:16">
      <c r="A1186" s="138"/>
      <c r="B1186" s="139"/>
      <c r="C1186" s="138"/>
      <c r="D1186" s="138"/>
      <c r="E1186" s="138"/>
      <c r="F1186" s="138"/>
      <c r="G1186" s="138"/>
      <c r="H1186" s="138"/>
      <c r="I1186" s="138"/>
      <c r="J1186" s="138"/>
      <c r="K1186" s="138"/>
      <c r="L1186" s="138"/>
      <c r="M1186" s="138"/>
      <c r="N1186" s="138"/>
      <c r="O1186" s="138"/>
      <c r="P1186" s="138"/>
    </row>
    <row r="1187" spans="1:16">
      <c r="A1187" s="138"/>
      <c r="B1187" s="139"/>
      <c r="C1187" s="138"/>
      <c r="D1187" s="138"/>
      <c r="E1187" s="138"/>
      <c r="F1187" s="138"/>
      <c r="G1187" s="138"/>
      <c r="H1187" s="138"/>
      <c r="I1187" s="138"/>
      <c r="J1187" s="138"/>
      <c r="K1187" s="138"/>
      <c r="L1187" s="138"/>
      <c r="M1187" s="138"/>
      <c r="N1187" s="138"/>
      <c r="O1187" s="138"/>
      <c r="P1187" s="138"/>
    </row>
    <row r="1188" spans="1:16">
      <c r="A1188" s="138"/>
      <c r="B1188" s="139"/>
      <c r="C1188" s="138"/>
      <c r="D1188" s="138"/>
      <c r="E1188" s="138"/>
      <c r="F1188" s="138"/>
      <c r="G1188" s="138"/>
      <c r="H1188" s="138"/>
      <c r="I1188" s="138"/>
      <c r="J1188" s="138"/>
      <c r="K1188" s="138"/>
      <c r="L1188" s="138"/>
      <c r="M1188" s="138"/>
      <c r="N1188" s="138"/>
      <c r="O1188" s="138"/>
      <c r="P1188" s="138"/>
    </row>
    <row r="1189" spans="1:16">
      <c r="A1189" s="138"/>
      <c r="B1189" s="139"/>
      <c r="C1189" s="138"/>
      <c r="D1189" s="138"/>
      <c r="E1189" s="138"/>
      <c r="F1189" s="138"/>
      <c r="G1189" s="138"/>
      <c r="H1189" s="138"/>
      <c r="I1189" s="138"/>
      <c r="J1189" s="138"/>
      <c r="K1189" s="138"/>
      <c r="L1189" s="138"/>
      <c r="M1189" s="138"/>
      <c r="N1189" s="138"/>
      <c r="O1189" s="138"/>
      <c r="P1189" s="138"/>
    </row>
    <row r="1190" spans="1:16">
      <c r="A1190" s="138"/>
      <c r="B1190" s="139"/>
      <c r="C1190" s="138"/>
      <c r="D1190" s="138"/>
      <c r="E1190" s="138"/>
      <c r="F1190" s="138"/>
      <c r="G1190" s="138"/>
      <c r="H1190" s="138"/>
      <c r="I1190" s="138"/>
      <c r="J1190" s="138"/>
      <c r="K1190" s="138"/>
      <c r="L1190" s="138"/>
      <c r="M1190" s="138"/>
      <c r="N1190" s="138"/>
      <c r="O1190" s="138"/>
      <c r="P1190" s="138"/>
    </row>
    <row r="1191" spans="1:16">
      <c r="A1191" s="138"/>
      <c r="B1191" s="139"/>
      <c r="C1191" s="138"/>
      <c r="D1191" s="138"/>
      <c r="E1191" s="138"/>
      <c r="F1191" s="138"/>
      <c r="G1191" s="138"/>
      <c r="H1191" s="138"/>
      <c r="I1191" s="138"/>
      <c r="J1191" s="138"/>
      <c r="K1191" s="138"/>
      <c r="L1191" s="138"/>
      <c r="M1191" s="138"/>
      <c r="N1191" s="138"/>
      <c r="O1191" s="138"/>
      <c r="P1191" s="138"/>
    </row>
    <row r="1192" spans="1:16">
      <c r="A1192" s="138"/>
      <c r="B1192" s="139"/>
      <c r="C1192" s="138"/>
      <c r="D1192" s="138"/>
      <c r="E1192" s="138"/>
      <c r="F1192" s="138"/>
      <c r="G1192" s="138"/>
      <c r="H1192" s="138"/>
      <c r="I1192" s="138"/>
      <c r="J1192" s="138"/>
      <c r="K1192" s="138"/>
      <c r="L1192" s="138"/>
      <c r="M1192" s="138"/>
      <c r="N1192" s="138"/>
      <c r="O1192" s="138"/>
      <c r="P1192" s="138"/>
    </row>
    <row r="1193" spans="1:16">
      <c r="A1193" s="138"/>
      <c r="B1193" s="139"/>
      <c r="C1193" s="138"/>
      <c r="D1193" s="138"/>
      <c r="E1193" s="138"/>
      <c r="F1193" s="138"/>
      <c r="G1193" s="138"/>
      <c r="H1193" s="138"/>
      <c r="I1193" s="138"/>
      <c r="J1193" s="138"/>
      <c r="K1193" s="138"/>
      <c r="L1193" s="138"/>
      <c r="M1193" s="138"/>
      <c r="N1193" s="138"/>
      <c r="O1193" s="138"/>
      <c r="P1193" s="138"/>
    </row>
    <row r="1194" spans="1:16">
      <c r="A1194" s="138"/>
      <c r="B1194" s="139"/>
      <c r="C1194" s="138"/>
      <c r="D1194" s="138"/>
      <c r="E1194" s="138"/>
      <c r="F1194" s="138"/>
      <c r="G1194" s="138"/>
      <c r="H1194" s="138"/>
      <c r="I1194" s="138"/>
      <c r="J1194" s="138"/>
      <c r="K1194" s="138"/>
      <c r="L1194" s="138"/>
      <c r="M1194" s="138"/>
      <c r="N1194" s="138"/>
      <c r="O1194" s="138"/>
      <c r="P1194" s="138"/>
    </row>
    <row r="1195" spans="1:16">
      <c r="A1195" s="138"/>
      <c r="B1195" s="139"/>
      <c r="C1195" s="138"/>
      <c r="D1195" s="138"/>
      <c r="E1195" s="138"/>
      <c r="F1195" s="138"/>
      <c r="G1195" s="138"/>
      <c r="H1195" s="138"/>
      <c r="I1195" s="138"/>
      <c r="J1195" s="138"/>
      <c r="K1195" s="138"/>
      <c r="L1195" s="138"/>
      <c r="M1195" s="138"/>
      <c r="N1195" s="138"/>
      <c r="O1195" s="138"/>
      <c r="P1195" s="138"/>
    </row>
    <row r="1196" spans="1:16">
      <c r="A1196" s="138"/>
      <c r="B1196" s="139"/>
      <c r="C1196" s="138"/>
      <c r="D1196" s="138"/>
      <c r="E1196" s="138"/>
      <c r="F1196" s="138"/>
      <c r="G1196" s="138"/>
      <c r="H1196" s="138"/>
      <c r="I1196" s="138"/>
      <c r="J1196" s="138"/>
      <c r="K1196" s="138"/>
      <c r="L1196" s="138"/>
      <c r="M1196" s="138"/>
      <c r="N1196" s="138"/>
      <c r="O1196" s="138"/>
      <c r="P1196" s="138"/>
    </row>
    <row r="1197" spans="1:16">
      <c r="A1197" s="138"/>
      <c r="B1197" s="139"/>
      <c r="C1197" s="138"/>
      <c r="D1197" s="138"/>
      <c r="E1197" s="138"/>
      <c r="F1197" s="138"/>
      <c r="G1197" s="138"/>
      <c r="H1197" s="138"/>
      <c r="I1197" s="138"/>
      <c r="J1197" s="138"/>
      <c r="K1197" s="138"/>
      <c r="L1197" s="138"/>
      <c r="M1197" s="138"/>
      <c r="N1197" s="138"/>
      <c r="O1197" s="138"/>
      <c r="P1197" s="138"/>
    </row>
    <row r="1198" spans="1:16">
      <c r="A1198" s="138"/>
      <c r="B1198" s="139"/>
      <c r="C1198" s="138"/>
      <c r="D1198" s="138"/>
      <c r="E1198" s="138"/>
      <c r="F1198" s="138"/>
      <c r="G1198" s="138"/>
      <c r="H1198" s="138"/>
      <c r="I1198" s="138"/>
      <c r="J1198" s="138"/>
      <c r="K1198" s="138"/>
      <c r="L1198" s="138"/>
      <c r="M1198" s="138"/>
      <c r="N1198" s="138"/>
      <c r="O1198" s="138"/>
      <c r="P1198" s="138"/>
    </row>
    <row r="1199" spans="1:16">
      <c r="A1199" s="138"/>
      <c r="B1199" s="139"/>
      <c r="C1199" s="138"/>
      <c r="D1199" s="138"/>
      <c r="E1199" s="138"/>
      <c r="F1199" s="138"/>
      <c r="G1199" s="138"/>
      <c r="H1199" s="138"/>
      <c r="I1199" s="138"/>
      <c r="J1199" s="138"/>
      <c r="K1199" s="138"/>
      <c r="L1199" s="138"/>
      <c r="M1199" s="138"/>
      <c r="N1199" s="138"/>
      <c r="O1199" s="138"/>
      <c r="P1199" s="138"/>
    </row>
    <row r="1200" spans="1:16">
      <c r="A1200" s="138"/>
      <c r="B1200" s="139"/>
      <c r="C1200" s="138"/>
      <c r="D1200" s="138"/>
      <c r="E1200" s="138"/>
      <c r="F1200" s="138"/>
      <c r="G1200" s="138"/>
      <c r="H1200" s="138"/>
      <c r="I1200" s="138"/>
      <c r="J1200" s="138"/>
      <c r="K1200" s="138"/>
      <c r="L1200" s="138"/>
      <c r="M1200" s="138"/>
      <c r="N1200" s="138"/>
      <c r="O1200" s="138"/>
      <c r="P1200" s="138"/>
    </row>
    <row r="1201" spans="1:16">
      <c r="A1201" s="138"/>
      <c r="B1201" s="139"/>
      <c r="C1201" s="138"/>
      <c r="D1201" s="138"/>
      <c r="E1201" s="138"/>
      <c r="F1201" s="138"/>
      <c r="G1201" s="138"/>
      <c r="H1201" s="138"/>
      <c r="I1201" s="138"/>
      <c r="J1201" s="138"/>
      <c r="K1201" s="138"/>
      <c r="L1201" s="138"/>
      <c r="M1201" s="138"/>
      <c r="N1201" s="138"/>
      <c r="O1201" s="138"/>
      <c r="P1201" s="138"/>
    </row>
    <row r="1202" spans="1:16">
      <c r="A1202" s="138"/>
      <c r="B1202" s="139"/>
      <c r="C1202" s="138"/>
      <c r="D1202" s="138"/>
      <c r="E1202" s="138"/>
      <c r="F1202" s="138"/>
      <c r="G1202" s="138"/>
      <c r="H1202" s="138"/>
      <c r="I1202" s="138"/>
      <c r="J1202" s="138"/>
      <c r="K1202" s="138"/>
      <c r="L1202" s="138"/>
      <c r="M1202" s="138"/>
      <c r="N1202" s="138"/>
      <c r="O1202" s="138"/>
      <c r="P1202" s="138"/>
    </row>
    <row r="1203" spans="1:16">
      <c r="A1203" s="138"/>
      <c r="B1203" s="139"/>
      <c r="C1203" s="138"/>
      <c r="D1203" s="138"/>
      <c r="E1203" s="138"/>
      <c r="F1203" s="138"/>
      <c r="G1203" s="138"/>
      <c r="H1203" s="138"/>
      <c r="I1203" s="138"/>
      <c r="J1203" s="138"/>
      <c r="K1203" s="138"/>
      <c r="L1203" s="138"/>
      <c r="M1203" s="138"/>
      <c r="N1203" s="138"/>
      <c r="O1203" s="138"/>
      <c r="P1203" s="138"/>
    </row>
    <row r="1204" spans="1:16">
      <c r="A1204" s="138"/>
      <c r="B1204" s="139"/>
      <c r="C1204" s="138"/>
      <c r="D1204" s="138"/>
      <c r="E1204" s="138"/>
      <c r="F1204" s="138"/>
      <c r="G1204" s="138"/>
      <c r="H1204" s="138"/>
      <c r="I1204" s="138"/>
      <c r="J1204" s="138"/>
      <c r="K1204" s="138"/>
      <c r="L1204" s="138"/>
      <c r="M1204" s="138"/>
      <c r="N1204" s="138"/>
      <c r="O1204" s="138"/>
      <c r="P1204" s="138"/>
    </row>
    <row r="1205" spans="1:16">
      <c r="A1205" s="138"/>
      <c r="B1205" s="139"/>
      <c r="C1205" s="138"/>
      <c r="D1205" s="138"/>
      <c r="E1205" s="138"/>
      <c r="F1205" s="138"/>
      <c r="G1205" s="138"/>
      <c r="H1205" s="138"/>
      <c r="I1205" s="138"/>
      <c r="J1205" s="138"/>
      <c r="K1205" s="138"/>
      <c r="L1205" s="138"/>
      <c r="M1205" s="138"/>
      <c r="N1205" s="138"/>
      <c r="O1205" s="138"/>
      <c r="P1205" s="138"/>
    </row>
    <row r="1206" spans="1:16">
      <c r="A1206" s="138"/>
      <c r="B1206" s="139"/>
      <c r="C1206" s="138"/>
      <c r="D1206" s="138"/>
      <c r="E1206" s="138"/>
      <c r="F1206" s="138"/>
      <c r="G1206" s="138"/>
      <c r="H1206" s="138"/>
      <c r="I1206" s="138"/>
      <c r="J1206" s="138"/>
      <c r="K1206" s="138"/>
      <c r="L1206" s="138"/>
      <c r="M1206" s="138"/>
      <c r="N1206" s="138"/>
      <c r="O1206" s="138"/>
      <c r="P1206" s="138"/>
    </row>
    <row r="1207" spans="1:16">
      <c r="A1207" s="138"/>
      <c r="B1207" s="139"/>
      <c r="C1207" s="138"/>
      <c r="D1207" s="138"/>
      <c r="E1207" s="138"/>
      <c r="F1207" s="138"/>
      <c r="G1207" s="138"/>
      <c r="H1207" s="138"/>
      <c r="I1207" s="138"/>
      <c r="J1207" s="138"/>
      <c r="K1207" s="138"/>
      <c r="L1207" s="138"/>
      <c r="M1207" s="138"/>
      <c r="N1207" s="138"/>
      <c r="O1207" s="138"/>
      <c r="P1207" s="138"/>
    </row>
    <row r="1208" spans="1:16">
      <c r="A1208" s="138"/>
      <c r="B1208" s="139"/>
      <c r="C1208" s="138"/>
      <c r="D1208" s="138"/>
      <c r="E1208" s="138"/>
      <c r="F1208" s="138"/>
      <c r="G1208" s="138"/>
      <c r="H1208" s="138"/>
      <c r="I1208" s="138"/>
      <c r="J1208" s="138"/>
      <c r="K1208" s="138"/>
      <c r="L1208" s="138"/>
      <c r="M1208" s="138"/>
      <c r="N1208" s="138"/>
      <c r="O1208" s="138"/>
      <c r="P1208" s="138"/>
    </row>
    <row r="1209" spans="1:16">
      <c r="A1209" s="138"/>
      <c r="B1209" s="139"/>
      <c r="C1209" s="138"/>
      <c r="D1209" s="138"/>
      <c r="E1209" s="138"/>
      <c r="F1209" s="138"/>
      <c r="G1209" s="138"/>
      <c r="H1209" s="138"/>
      <c r="I1209" s="138"/>
      <c r="J1209" s="138"/>
      <c r="K1209" s="138"/>
      <c r="L1209" s="138"/>
      <c r="M1209" s="138"/>
      <c r="N1209" s="138"/>
      <c r="O1209" s="138"/>
      <c r="P1209" s="138"/>
    </row>
    <row r="1210" spans="1:16">
      <c r="A1210" s="138"/>
      <c r="B1210" s="139"/>
      <c r="C1210" s="138"/>
      <c r="D1210" s="138"/>
      <c r="E1210" s="138"/>
      <c r="F1210" s="138"/>
      <c r="G1210" s="138"/>
      <c r="H1210" s="138"/>
      <c r="I1210" s="138"/>
      <c r="J1210" s="138"/>
      <c r="K1210" s="138"/>
      <c r="L1210" s="138"/>
      <c r="M1210" s="138"/>
      <c r="N1210" s="138"/>
      <c r="O1210" s="138"/>
      <c r="P1210" s="138"/>
    </row>
    <row r="1211" spans="1:16">
      <c r="A1211" s="138"/>
      <c r="B1211" s="139"/>
      <c r="C1211" s="138"/>
      <c r="D1211" s="138"/>
      <c r="E1211" s="138"/>
      <c r="F1211" s="138"/>
      <c r="G1211" s="138"/>
      <c r="H1211" s="138"/>
      <c r="I1211" s="138"/>
      <c r="J1211" s="138"/>
      <c r="K1211" s="138"/>
      <c r="L1211" s="138"/>
      <c r="M1211" s="138"/>
      <c r="N1211" s="138"/>
      <c r="O1211" s="138"/>
      <c r="P1211" s="138"/>
    </row>
    <row r="1212" spans="1:16">
      <c r="A1212" s="138"/>
      <c r="B1212" s="139"/>
      <c r="C1212" s="138"/>
      <c r="D1212" s="138"/>
      <c r="E1212" s="138"/>
      <c r="F1212" s="138"/>
      <c r="G1212" s="138"/>
      <c r="H1212" s="138"/>
      <c r="I1212" s="138"/>
      <c r="J1212" s="138"/>
      <c r="K1212" s="138"/>
      <c r="L1212" s="138"/>
      <c r="M1212" s="138"/>
      <c r="N1212" s="138"/>
      <c r="O1212" s="138"/>
      <c r="P1212" s="138"/>
    </row>
    <row r="1213" spans="1:16">
      <c r="A1213" s="138"/>
      <c r="B1213" s="139"/>
      <c r="C1213" s="138"/>
      <c r="D1213" s="138"/>
      <c r="E1213" s="138"/>
      <c r="F1213" s="138"/>
      <c r="G1213" s="138"/>
      <c r="H1213" s="138"/>
      <c r="I1213" s="138"/>
      <c r="J1213" s="138"/>
      <c r="K1213" s="138"/>
      <c r="L1213" s="138"/>
      <c r="M1213" s="138"/>
      <c r="N1213" s="138"/>
      <c r="O1213" s="138"/>
      <c r="P1213" s="138"/>
    </row>
    <row r="1214" spans="1:16">
      <c r="A1214" s="138"/>
      <c r="B1214" s="139"/>
      <c r="C1214" s="138"/>
      <c r="D1214" s="138"/>
      <c r="E1214" s="138"/>
      <c r="F1214" s="138"/>
      <c r="G1214" s="138"/>
      <c r="H1214" s="138"/>
      <c r="I1214" s="138"/>
      <c r="J1214" s="138"/>
      <c r="K1214" s="138"/>
      <c r="L1214" s="138"/>
      <c r="M1214" s="138"/>
      <c r="N1214" s="138"/>
      <c r="O1214" s="138"/>
      <c r="P1214" s="138"/>
    </row>
    <row r="1215" spans="1:16">
      <c r="A1215" s="138"/>
      <c r="B1215" s="139"/>
      <c r="C1215" s="138"/>
      <c r="D1215" s="138"/>
      <c r="E1215" s="138"/>
      <c r="F1215" s="138"/>
      <c r="G1215" s="138"/>
      <c r="H1215" s="138"/>
      <c r="I1215" s="138"/>
      <c r="J1215" s="138"/>
      <c r="K1215" s="138"/>
      <c r="L1215" s="138"/>
      <c r="M1215" s="138"/>
      <c r="N1215" s="138"/>
      <c r="O1215" s="138"/>
      <c r="P1215" s="138"/>
    </row>
    <row r="1216" spans="1:16">
      <c r="A1216" s="138"/>
      <c r="B1216" s="139"/>
      <c r="C1216" s="138"/>
      <c r="D1216" s="138"/>
      <c r="E1216" s="138"/>
      <c r="F1216" s="138"/>
      <c r="G1216" s="138"/>
      <c r="H1216" s="138"/>
      <c r="I1216" s="138"/>
      <c r="J1216" s="138"/>
      <c r="K1216" s="138"/>
      <c r="L1216" s="138"/>
      <c r="M1216" s="138"/>
      <c r="N1216" s="138"/>
      <c r="O1216" s="138"/>
      <c r="P1216" s="138"/>
    </row>
    <row r="1217" spans="1:16">
      <c r="A1217" s="138"/>
      <c r="B1217" s="139"/>
      <c r="C1217" s="138"/>
      <c r="D1217" s="138"/>
      <c r="E1217" s="138"/>
      <c r="F1217" s="138"/>
      <c r="G1217" s="138"/>
      <c r="H1217" s="138"/>
      <c r="I1217" s="138"/>
      <c r="J1217" s="138"/>
      <c r="K1217" s="138"/>
      <c r="L1217" s="138"/>
      <c r="M1217" s="138"/>
      <c r="N1217" s="138"/>
      <c r="O1217" s="138"/>
      <c r="P1217" s="138"/>
    </row>
    <row r="1218" spans="1:16">
      <c r="A1218" s="138"/>
      <c r="B1218" s="139"/>
      <c r="C1218" s="138"/>
      <c r="D1218" s="138"/>
      <c r="E1218" s="138"/>
      <c r="F1218" s="138"/>
      <c r="G1218" s="138"/>
      <c r="H1218" s="138"/>
      <c r="I1218" s="138"/>
      <c r="J1218" s="138"/>
      <c r="K1218" s="138"/>
      <c r="L1218" s="138"/>
      <c r="M1218" s="138"/>
      <c r="N1218" s="138"/>
      <c r="O1218" s="138"/>
      <c r="P1218" s="138"/>
    </row>
    <row r="1219" spans="1:16">
      <c r="A1219" s="138"/>
      <c r="B1219" s="139"/>
      <c r="C1219" s="138"/>
      <c r="D1219" s="138"/>
      <c r="E1219" s="138"/>
      <c r="F1219" s="138"/>
      <c r="G1219" s="138"/>
      <c r="H1219" s="138"/>
      <c r="I1219" s="138"/>
      <c r="J1219" s="138"/>
      <c r="K1219" s="138"/>
      <c r="L1219" s="138"/>
      <c r="M1219" s="138"/>
      <c r="N1219" s="138"/>
      <c r="O1219" s="138"/>
      <c r="P1219" s="138"/>
    </row>
    <row r="1220" spans="1:16">
      <c r="A1220" s="138"/>
      <c r="B1220" s="139"/>
      <c r="C1220" s="138"/>
      <c r="D1220" s="138"/>
      <c r="E1220" s="138"/>
      <c r="F1220" s="138"/>
      <c r="G1220" s="138"/>
      <c r="H1220" s="138"/>
      <c r="I1220" s="138"/>
      <c r="J1220" s="138"/>
      <c r="K1220" s="138"/>
      <c r="L1220" s="138"/>
      <c r="M1220" s="138"/>
      <c r="N1220" s="138"/>
      <c r="O1220" s="138"/>
      <c r="P1220" s="138"/>
    </row>
    <row r="1221" spans="1:16">
      <c r="A1221" s="138"/>
      <c r="B1221" s="139"/>
      <c r="C1221" s="138"/>
      <c r="D1221" s="138"/>
      <c r="E1221" s="138"/>
      <c r="F1221" s="138"/>
      <c r="G1221" s="138"/>
      <c r="H1221" s="138"/>
      <c r="I1221" s="138"/>
      <c r="J1221" s="138"/>
      <c r="K1221" s="138"/>
      <c r="L1221" s="138"/>
      <c r="M1221" s="138"/>
      <c r="N1221" s="138"/>
      <c r="O1221" s="138"/>
      <c r="P1221" s="138"/>
    </row>
    <row r="1222" spans="1:16">
      <c r="A1222" s="138"/>
      <c r="B1222" s="139"/>
      <c r="C1222" s="138"/>
      <c r="D1222" s="138"/>
      <c r="E1222" s="138"/>
      <c r="F1222" s="138"/>
      <c r="G1222" s="138"/>
      <c r="H1222" s="138"/>
      <c r="I1222" s="138"/>
      <c r="J1222" s="138"/>
      <c r="K1222" s="138"/>
      <c r="L1222" s="138"/>
      <c r="M1222" s="138"/>
      <c r="N1222" s="138"/>
      <c r="O1222" s="138"/>
      <c r="P1222" s="138"/>
    </row>
    <row r="1223" spans="1:16">
      <c r="A1223" s="138"/>
      <c r="B1223" s="139"/>
      <c r="C1223" s="138"/>
      <c r="D1223" s="138"/>
      <c r="E1223" s="138"/>
      <c r="F1223" s="138"/>
      <c r="G1223" s="138"/>
      <c r="H1223" s="138"/>
      <c r="I1223" s="138"/>
      <c r="J1223" s="138"/>
      <c r="K1223" s="138"/>
      <c r="L1223" s="138"/>
      <c r="M1223" s="138"/>
      <c r="N1223" s="138"/>
      <c r="O1223" s="138"/>
      <c r="P1223" s="138"/>
    </row>
    <row r="1224" spans="1:16">
      <c r="A1224" s="138"/>
      <c r="B1224" s="139"/>
      <c r="C1224" s="138"/>
      <c r="D1224" s="138"/>
      <c r="E1224" s="138"/>
      <c r="F1224" s="138"/>
      <c r="G1224" s="138"/>
      <c r="H1224" s="138"/>
      <c r="I1224" s="138"/>
      <c r="J1224" s="138"/>
      <c r="K1224" s="138"/>
      <c r="L1224" s="138"/>
      <c r="M1224" s="138"/>
      <c r="N1224" s="138"/>
      <c r="O1224" s="138"/>
      <c r="P1224" s="138"/>
    </row>
    <row r="1225" spans="1:16">
      <c r="A1225" s="138"/>
      <c r="B1225" s="139"/>
      <c r="C1225" s="138"/>
      <c r="D1225" s="138"/>
      <c r="E1225" s="138"/>
      <c r="F1225" s="138"/>
      <c r="G1225" s="138"/>
      <c r="H1225" s="138"/>
      <c r="I1225" s="138"/>
      <c r="J1225" s="138"/>
      <c r="K1225" s="138"/>
      <c r="L1225" s="138"/>
      <c r="M1225" s="138"/>
      <c r="N1225" s="138"/>
      <c r="O1225" s="138"/>
      <c r="P1225" s="138"/>
    </row>
    <row r="1226" spans="1:16">
      <c r="A1226" s="138"/>
      <c r="B1226" s="139"/>
      <c r="C1226" s="138"/>
      <c r="D1226" s="138"/>
      <c r="E1226" s="138"/>
      <c r="F1226" s="138"/>
      <c r="G1226" s="138"/>
      <c r="H1226" s="138"/>
      <c r="I1226" s="138"/>
      <c r="J1226" s="138"/>
      <c r="K1226" s="138"/>
      <c r="L1226" s="138"/>
      <c r="M1226" s="138"/>
      <c r="N1226" s="138"/>
      <c r="O1226" s="138"/>
      <c r="P1226" s="138"/>
    </row>
    <row r="1227" spans="1:16">
      <c r="A1227" s="138"/>
      <c r="B1227" s="139"/>
      <c r="C1227" s="138"/>
      <c r="D1227" s="138"/>
      <c r="E1227" s="138"/>
      <c r="F1227" s="138"/>
      <c r="G1227" s="138"/>
      <c r="H1227" s="138"/>
      <c r="I1227" s="138"/>
      <c r="J1227" s="138"/>
      <c r="K1227" s="138"/>
      <c r="L1227" s="138"/>
      <c r="M1227" s="138"/>
      <c r="N1227" s="138"/>
      <c r="O1227" s="138"/>
      <c r="P1227" s="138"/>
    </row>
    <row r="1228" spans="1:16">
      <c r="A1228" s="138"/>
      <c r="B1228" s="139"/>
      <c r="C1228" s="138"/>
      <c r="D1228" s="138"/>
      <c r="E1228" s="138"/>
      <c r="F1228" s="138"/>
      <c r="G1228" s="138"/>
      <c r="H1228" s="138"/>
      <c r="I1228" s="138"/>
      <c r="J1228" s="138"/>
      <c r="K1228" s="138"/>
      <c r="L1228" s="138"/>
      <c r="M1228" s="138"/>
      <c r="N1228" s="138"/>
      <c r="O1228" s="138"/>
      <c r="P1228" s="138"/>
    </row>
    <row r="1229" spans="1:16">
      <c r="A1229" s="138"/>
      <c r="B1229" s="139"/>
      <c r="C1229" s="138"/>
      <c r="D1229" s="138"/>
      <c r="E1229" s="138"/>
      <c r="F1229" s="138"/>
      <c r="G1229" s="138"/>
      <c r="H1229" s="138"/>
      <c r="I1229" s="138"/>
      <c r="J1229" s="138"/>
      <c r="K1229" s="138"/>
      <c r="L1229" s="138"/>
      <c r="M1229" s="138"/>
      <c r="N1229" s="138"/>
      <c r="O1229" s="138"/>
      <c r="P1229" s="138"/>
    </row>
    <row r="1230" spans="1:16">
      <c r="A1230" s="138"/>
      <c r="B1230" s="139"/>
      <c r="C1230" s="138"/>
      <c r="D1230" s="138"/>
      <c r="E1230" s="138"/>
      <c r="F1230" s="138"/>
      <c r="G1230" s="138"/>
      <c r="H1230" s="138"/>
      <c r="I1230" s="138"/>
      <c r="J1230" s="138"/>
      <c r="K1230" s="138"/>
      <c r="L1230" s="138"/>
      <c r="M1230" s="138"/>
      <c r="N1230" s="138"/>
      <c r="O1230" s="138"/>
      <c r="P1230" s="138"/>
    </row>
    <row r="1231" spans="1:16">
      <c r="A1231" s="138"/>
      <c r="B1231" s="139"/>
      <c r="C1231" s="138"/>
      <c r="D1231" s="138"/>
      <c r="E1231" s="138"/>
      <c r="F1231" s="138"/>
      <c r="G1231" s="138"/>
      <c r="H1231" s="138"/>
      <c r="I1231" s="138"/>
      <c r="J1231" s="138"/>
      <c r="K1231" s="138"/>
      <c r="L1231" s="138"/>
      <c r="M1231" s="138"/>
      <c r="N1231" s="138"/>
      <c r="O1231" s="138"/>
      <c r="P1231" s="138"/>
    </row>
    <row r="1232" spans="1:16">
      <c r="A1232" s="138"/>
      <c r="B1232" s="139"/>
      <c r="C1232" s="138"/>
      <c r="D1232" s="138"/>
      <c r="E1232" s="138"/>
      <c r="F1232" s="138"/>
      <c r="G1232" s="138"/>
      <c r="H1232" s="138"/>
      <c r="I1232" s="138"/>
      <c r="J1232" s="138"/>
      <c r="K1232" s="138"/>
      <c r="L1232" s="138"/>
      <c r="M1232" s="138"/>
      <c r="N1232" s="138"/>
      <c r="O1232" s="138"/>
      <c r="P1232" s="138"/>
    </row>
    <row r="1233" spans="1:16">
      <c r="A1233" s="138"/>
      <c r="B1233" s="139"/>
      <c r="C1233" s="138"/>
      <c r="D1233" s="138"/>
      <c r="E1233" s="138"/>
      <c r="F1233" s="138"/>
      <c r="G1233" s="138"/>
      <c r="H1233" s="138"/>
      <c r="I1233" s="138"/>
      <c r="J1233" s="138"/>
      <c r="K1233" s="138"/>
      <c r="L1233" s="138"/>
      <c r="M1233" s="138"/>
      <c r="N1233" s="138"/>
      <c r="O1233" s="138"/>
      <c r="P1233" s="138"/>
    </row>
    <row r="1234" spans="1:16">
      <c r="A1234" s="138"/>
      <c r="B1234" s="139"/>
      <c r="C1234" s="138"/>
      <c r="D1234" s="138"/>
      <c r="E1234" s="138"/>
      <c r="F1234" s="138"/>
      <c r="G1234" s="138"/>
      <c r="H1234" s="138"/>
      <c r="I1234" s="138"/>
      <c r="J1234" s="138"/>
      <c r="K1234" s="138"/>
      <c r="L1234" s="138"/>
      <c r="M1234" s="138"/>
      <c r="N1234" s="138"/>
      <c r="O1234" s="138"/>
      <c r="P1234" s="138"/>
    </row>
    <row r="1235" spans="1:16">
      <c r="A1235" s="138"/>
      <c r="B1235" s="139"/>
      <c r="C1235" s="138"/>
      <c r="D1235" s="138"/>
      <c r="E1235" s="138"/>
      <c r="F1235" s="138"/>
      <c r="G1235" s="138"/>
      <c r="H1235" s="138"/>
      <c r="I1235" s="138"/>
      <c r="J1235" s="138"/>
      <c r="K1235" s="138"/>
      <c r="L1235" s="138"/>
      <c r="M1235" s="138"/>
      <c r="N1235" s="138"/>
      <c r="O1235" s="138"/>
      <c r="P1235" s="138"/>
    </row>
    <row r="1236" spans="1:16">
      <c r="A1236" s="138"/>
      <c r="B1236" s="139"/>
      <c r="C1236" s="138"/>
      <c r="D1236" s="138"/>
      <c r="E1236" s="138"/>
      <c r="F1236" s="138"/>
      <c r="G1236" s="138"/>
      <c r="H1236" s="138"/>
      <c r="I1236" s="138"/>
      <c r="J1236" s="138"/>
      <c r="K1236" s="138"/>
      <c r="L1236" s="138"/>
      <c r="M1236" s="138"/>
      <c r="N1236" s="138"/>
      <c r="O1236" s="138"/>
      <c r="P1236" s="138"/>
    </row>
    <row r="1237" spans="1:16">
      <c r="A1237" s="138"/>
      <c r="B1237" s="139"/>
      <c r="C1237" s="138"/>
      <c r="D1237" s="138"/>
      <c r="E1237" s="138"/>
      <c r="F1237" s="138"/>
      <c r="G1237" s="138"/>
      <c r="H1237" s="138"/>
      <c r="I1237" s="138"/>
      <c r="J1237" s="138"/>
      <c r="K1237" s="138"/>
      <c r="L1237" s="138"/>
      <c r="M1237" s="138"/>
      <c r="N1237" s="138"/>
      <c r="O1237" s="138"/>
      <c r="P1237" s="138"/>
    </row>
    <row r="1238" spans="1:16">
      <c r="A1238" s="138"/>
      <c r="B1238" s="139"/>
      <c r="C1238" s="138"/>
      <c r="D1238" s="138"/>
      <c r="E1238" s="138"/>
      <c r="F1238" s="138"/>
      <c r="G1238" s="138"/>
      <c r="H1238" s="138"/>
      <c r="I1238" s="138"/>
      <c r="J1238" s="138"/>
      <c r="K1238" s="138"/>
      <c r="L1238" s="138"/>
      <c r="M1238" s="138"/>
      <c r="N1238" s="138"/>
      <c r="O1238" s="138"/>
      <c r="P1238" s="138"/>
    </row>
    <row r="1239" spans="1:16">
      <c r="A1239" s="138"/>
      <c r="B1239" s="139"/>
      <c r="C1239" s="138"/>
      <c r="D1239" s="138"/>
      <c r="E1239" s="138"/>
      <c r="F1239" s="138"/>
      <c r="G1239" s="138"/>
      <c r="H1239" s="138"/>
      <c r="I1239" s="138"/>
      <c r="J1239" s="138"/>
      <c r="K1239" s="138"/>
      <c r="L1239" s="138"/>
      <c r="M1239" s="138"/>
      <c r="N1239" s="138"/>
      <c r="O1239" s="138"/>
      <c r="P1239" s="138"/>
    </row>
    <row r="1240" spans="1:16">
      <c r="A1240" s="138"/>
      <c r="B1240" s="139"/>
      <c r="C1240" s="138"/>
      <c r="D1240" s="138"/>
      <c r="E1240" s="138"/>
      <c r="F1240" s="138"/>
      <c r="G1240" s="138"/>
      <c r="H1240" s="138"/>
      <c r="I1240" s="138"/>
      <c r="J1240" s="138"/>
      <c r="K1240" s="138"/>
      <c r="L1240" s="138"/>
      <c r="M1240" s="138"/>
      <c r="N1240" s="138"/>
      <c r="O1240" s="138"/>
      <c r="P1240" s="138"/>
    </row>
    <row r="1241" spans="1:16">
      <c r="A1241" s="138"/>
      <c r="B1241" s="139"/>
      <c r="C1241" s="138"/>
      <c r="D1241" s="138"/>
      <c r="E1241" s="138"/>
      <c r="F1241" s="138"/>
      <c r="G1241" s="138"/>
      <c r="H1241" s="138"/>
      <c r="I1241" s="138"/>
      <c r="J1241" s="138"/>
      <c r="K1241" s="138"/>
      <c r="L1241" s="138"/>
      <c r="M1241" s="138"/>
      <c r="N1241" s="138"/>
      <c r="O1241" s="138"/>
      <c r="P1241" s="138"/>
    </row>
    <row r="1242" spans="1:16">
      <c r="A1242" s="138"/>
      <c r="B1242" s="139"/>
      <c r="C1242" s="138"/>
      <c r="D1242" s="138"/>
      <c r="E1242" s="138"/>
      <c r="F1242" s="138"/>
      <c r="G1242" s="138"/>
      <c r="H1242" s="138"/>
      <c r="I1242" s="138"/>
      <c r="J1242" s="138"/>
      <c r="K1242" s="138"/>
      <c r="L1242" s="138"/>
      <c r="M1242" s="138"/>
      <c r="N1242" s="138"/>
      <c r="O1242" s="138"/>
      <c r="P1242" s="138"/>
    </row>
    <row r="1243" spans="1:16">
      <c r="A1243" s="138"/>
      <c r="B1243" s="139"/>
      <c r="C1243" s="138"/>
      <c r="D1243" s="138"/>
      <c r="E1243" s="138"/>
      <c r="F1243" s="138"/>
      <c r="G1243" s="138"/>
      <c r="H1243" s="138"/>
      <c r="I1243" s="138"/>
      <c r="J1243" s="138"/>
      <c r="K1243" s="138"/>
      <c r="L1243" s="138"/>
      <c r="M1243" s="138"/>
      <c r="N1243" s="138"/>
      <c r="O1243" s="138"/>
      <c r="P1243" s="138"/>
    </row>
    <row r="1244" spans="1:16">
      <c r="A1244" s="138"/>
      <c r="B1244" s="139"/>
      <c r="C1244" s="138"/>
      <c r="D1244" s="138"/>
      <c r="E1244" s="138"/>
      <c r="F1244" s="138"/>
      <c r="G1244" s="138"/>
      <c r="H1244" s="138"/>
      <c r="I1244" s="138"/>
      <c r="J1244" s="138"/>
      <c r="K1244" s="138"/>
      <c r="L1244" s="138"/>
      <c r="M1244" s="138"/>
      <c r="N1244" s="138"/>
      <c r="O1244" s="138"/>
      <c r="P1244" s="138"/>
    </row>
    <row r="1245" spans="1:16">
      <c r="A1245" s="138"/>
      <c r="B1245" s="139"/>
      <c r="C1245" s="138"/>
      <c r="D1245" s="138"/>
      <c r="E1245" s="138"/>
      <c r="F1245" s="138"/>
      <c r="G1245" s="138"/>
      <c r="H1245" s="138"/>
      <c r="I1245" s="138"/>
      <c r="J1245" s="138"/>
      <c r="K1245" s="138"/>
      <c r="L1245" s="138"/>
      <c r="M1245" s="138"/>
      <c r="N1245" s="138"/>
      <c r="O1245" s="138"/>
      <c r="P1245" s="138"/>
    </row>
    <row r="1246" spans="1:16">
      <c r="A1246" s="138"/>
      <c r="B1246" s="139"/>
      <c r="C1246" s="138"/>
      <c r="D1246" s="138"/>
      <c r="E1246" s="138"/>
      <c r="F1246" s="138"/>
      <c r="G1246" s="138"/>
      <c r="H1246" s="138"/>
      <c r="I1246" s="138"/>
      <c r="J1246" s="138"/>
      <c r="K1246" s="138"/>
      <c r="L1246" s="138"/>
      <c r="M1246" s="138"/>
      <c r="N1246" s="138"/>
      <c r="O1246" s="138"/>
      <c r="P1246" s="138"/>
    </row>
    <row r="1247" spans="1:16">
      <c r="A1247" s="138"/>
      <c r="B1247" s="139"/>
      <c r="C1247" s="138"/>
      <c r="D1247" s="138"/>
      <c r="E1247" s="138"/>
      <c r="F1247" s="138"/>
      <c r="G1247" s="138"/>
      <c r="H1247" s="138"/>
      <c r="I1247" s="138"/>
      <c r="J1247" s="138"/>
      <c r="K1247" s="138"/>
      <c r="L1247" s="138"/>
      <c r="M1247" s="138"/>
      <c r="N1247" s="138"/>
      <c r="O1247" s="138"/>
      <c r="P1247" s="138"/>
    </row>
    <row r="1248" spans="1:16">
      <c r="A1248" s="138"/>
      <c r="B1248" s="139"/>
      <c r="C1248" s="138"/>
      <c r="D1248" s="138"/>
      <c r="E1248" s="138"/>
      <c r="F1248" s="138"/>
      <c r="G1248" s="138"/>
      <c r="H1248" s="138"/>
      <c r="I1248" s="138"/>
      <c r="J1248" s="138"/>
      <c r="K1248" s="138"/>
      <c r="L1248" s="138"/>
      <c r="M1248" s="138"/>
      <c r="N1248" s="138"/>
      <c r="O1248" s="138"/>
      <c r="P1248" s="138"/>
    </row>
    <row r="1249" spans="1:16">
      <c r="A1249" s="138"/>
      <c r="B1249" s="139"/>
      <c r="C1249" s="138"/>
      <c r="D1249" s="138"/>
      <c r="E1249" s="138"/>
      <c r="F1249" s="138"/>
      <c r="G1249" s="138"/>
      <c r="H1249" s="138"/>
      <c r="I1249" s="138"/>
      <c r="J1249" s="138"/>
      <c r="K1249" s="138"/>
      <c r="L1249" s="138"/>
      <c r="M1249" s="138"/>
      <c r="N1249" s="138"/>
      <c r="O1249" s="138"/>
      <c r="P1249" s="138"/>
    </row>
    <row r="1250" spans="1:16">
      <c r="A1250" s="138"/>
      <c r="B1250" s="139"/>
      <c r="C1250" s="138"/>
      <c r="D1250" s="138"/>
      <c r="E1250" s="138"/>
      <c r="F1250" s="138"/>
      <c r="G1250" s="138"/>
      <c r="H1250" s="138"/>
      <c r="I1250" s="138"/>
      <c r="J1250" s="138"/>
      <c r="K1250" s="138"/>
      <c r="L1250" s="138"/>
      <c r="M1250" s="138"/>
      <c r="N1250" s="138"/>
      <c r="O1250" s="138"/>
      <c r="P1250" s="138"/>
    </row>
    <row r="1251" spans="1:16">
      <c r="A1251" s="138"/>
      <c r="B1251" s="139"/>
      <c r="C1251" s="138"/>
      <c r="D1251" s="138"/>
      <c r="E1251" s="138"/>
      <c r="F1251" s="138"/>
      <c r="G1251" s="138"/>
      <c r="H1251" s="138"/>
      <c r="I1251" s="138"/>
      <c r="J1251" s="138"/>
      <c r="K1251" s="138"/>
      <c r="L1251" s="138"/>
      <c r="M1251" s="138"/>
      <c r="N1251" s="138"/>
      <c r="O1251" s="138"/>
      <c r="P1251" s="138"/>
    </row>
    <row r="1252" spans="1:16">
      <c r="A1252" s="138"/>
      <c r="B1252" s="139"/>
      <c r="C1252" s="138"/>
      <c r="D1252" s="138"/>
      <c r="E1252" s="138"/>
      <c r="F1252" s="138"/>
      <c r="G1252" s="138"/>
      <c r="H1252" s="138"/>
      <c r="I1252" s="138"/>
      <c r="J1252" s="138"/>
      <c r="K1252" s="138"/>
      <c r="L1252" s="138"/>
      <c r="M1252" s="138"/>
      <c r="N1252" s="138"/>
      <c r="O1252" s="138"/>
      <c r="P1252" s="138"/>
    </row>
    <row r="1253" spans="1:16">
      <c r="A1253" s="138"/>
      <c r="B1253" s="139"/>
      <c r="C1253" s="138"/>
      <c r="D1253" s="138"/>
      <c r="E1253" s="138"/>
      <c r="F1253" s="138"/>
      <c r="G1253" s="138"/>
      <c r="H1253" s="138"/>
      <c r="I1253" s="138"/>
      <c r="J1253" s="138"/>
      <c r="K1253" s="138"/>
      <c r="L1253" s="138"/>
      <c r="M1253" s="138"/>
      <c r="N1253" s="138"/>
      <c r="O1253" s="138"/>
      <c r="P1253" s="138"/>
    </row>
    <row r="1254" spans="1:16">
      <c r="A1254" s="138"/>
      <c r="B1254" s="139"/>
      <c r="C1254" s="138"/>
      <c r="D1254" s="138"/>
      <c r="E1254" s="138"/>
      <c r="F1254" s="138"/>
      <c r="G1254" s="138"/>
      <c r="H1254" s="138"/>
      <c r="I1254" s="138"/>
      <c r="J1254" s="138"/>
      <c r="K1254" s="138"/>
      <c r="L1254" s="138"/>
      <c r="M1254" s="138"/>
      <c r="N1254" s="138"/>
      <c r="O1254" s="138"/>
      <c r="P1254" s="138"/>
    </row>
    <row r="1255" spans="1:16">
      <c r="A1255" s="138"/>
      <c r="B1255" s="139"/>
      <c r="C1255" s="138"/>
      <c r="D1255" s="138"/>
      <c r="E1255" s="138"/>
      <c r="F1255" s="138"/>
      <c r="G1255" s="138"/>
      <c r="H1255" s="138"/>
      <c r="I1255" s="138"/>
      <c r="J1255" s="138"/>
      <c r="K1255" s="138"/>
      <c r="L1255" s="138"/>
      <c r="M1255" s="138"/>
      <c r="N1255" s="138"/>
      <c r="O1255" s="138"/>
      <c r="P1255" s="138"/>
    </row>
    <row r="1256" spans="1:16">
      <c r="A1256" s="138"/>
      <c r="B1256" s="139"/>
      <c r="C1256" s="138"/>
      <c r="D1256" s="138"/>
      <c r="E1256" s="138"/>
      <c r="F1256" s="138"/>
      <c r="G1256" s="138"/>
      <c r="H1256" s="138"/>
      <c r="I1256" s="138"/>
      <c r="J1256" s="138"/>
      <c r="K1256" s="138"/>
      <c r="L1256" s="138"/>
      <c r="M1256" s="138"/>
      <c r="N1256" s="138"/>
      <c r="O1256" s="138"/>
      <c r="P1256" s="138"/>
    </row>
    <row r="1257" spans="1:16">
      <c r="A1257" s="138"/>
      <c r="B1257" s="139"/>
      <c r="C1257" s="138"/>
      <c r="D1257" s="138"/>
      <c r="E1257" s="138"/>
      <c r="F1257" s="138"/>
      <c r="G1257" s="138"/>
      <c r="H1257" s="138"/>
      <c r="I1257" s="138"/>
      <c r="J1257" s="138"/>
      <c r="K1257" s="138"/>
      <c r="L1257" s="138"/>
      <c r="M1257" s="138"/>
      <c r="N1257" s="138"/>
      <c r="O1257" s="138"/>
      <c r="P1257" s="138"/>
    </row>
    <row r="1258" spans="1:16">
      <c r="A1258" s="138"/>
      <c r="B1258" s="139"/>
      <c r="C1258" s="138"/>
      <c r="D1258" s="138"/>
      <c r="E1258" s="138"/>
      <c r="F1258" s="138"/>
      <c r="G1258" s="138"/>
      <c r="H1258" s="138"/>
      <c r="I1258" s="138"/>
      <c r="J1258" s="138"/>
      <c r="K1258" s="138"/>
      <c r="L1258" s="138"/>
      <c r="M1258" s="138"/>
      <c r="N1258" s="138"/>
      <c r="O1258" s="138"/>
      <c r="P1258" s="138"/>
    </row>
    <row r="1259" spans="1:16">
      <c r="A1259" s="138"/>
      <c r="B1259" s="139"/>
      <c r="C1259" s="138"/>
      <c r="D1259" s="138"/>
      <c r="E1259" s="138"/>
      <c r="F1259" s="138"/>
      <c r="G1259" s="138"/>
      <c r="H1259" s="138"/>
      <c r="I1259" s="138"/>
      <c r="J1259" s="138"/>
      <c r="K1259" s="138"/>
      <c r="L1259" s="138"/>
      <c r="M1259" s="138"/>
      <c r="N1259" s="138"/>
      <c r="O1259" s="138"/>
      <c r="P1259" s="138"/>
    </row>
    <row r="1260" spans="1:16">
      <c r="A1260" s="138"/>
      <c r="B1260" s="139"/>
      <c r="C1260" s="138"/>
      <c r="D1260" s="138"/>
      <c r="E1260" s="138"/>
      <c r="F1260" s="138"/>
      <c r="G1260" s="138"/>
      <c r="H1260" s="138"/>
      <c r="I1260" s="138"/>
      <c r="J1260" s="138"/>
      <c r="K1260" s="138"/>
      <c r="L1260" s="138"/>
      <c r="M1260" s="138"/>
      <c r="N1260" s="138"/>
      <c r="O1260" s="138"/>
      <c r="P1260" s="138"/>
    </row>
    <row r="1261" spans="1:16">
      <c r="A1261" s="138"/>
      <c r="B1261" s="139"/>
      <c r="C1261" s="138"/>
      <c r="D1261" s="138"/>
      <c r="E1261" s="138"/>
      <c r="F1261" s="138"/>
      <c r="G1261" s="138"/>
      <c r="H1261" s="138"/>
      <c r="I1261" s="138"/>
      <c r="J1261" s="138"/>
      <c r="K1261" s="138"/>
      <c r="L1261" s="138"/>
      <c r="M1261" s="138"/>
      <c r="N1261" s="138"/>
      <c r="O1261" s="138"/>
      <c r="P1261" s="138"/>
    </row>
    <row r="1262" spans="1:16">
      <c r="A1262" s="138"/>
      <c r="B1262" s="139"/>
      <c r="C1262" s="138"/>
      <c r="D1262" s="138"/>
      <c r="E1262" s="138"/>
      <c r="F1262" s="138"/>
      <c r="G1262" s="138"/>
      <c r="H1262" s="138"/>
      <c r="I1262" s="138"/>
      <c r="J1262" s="138"/>
      <c r="K1262" s="138"/>
      <c r="L1262" s="138"/>
      <c r="M1262" s="138"/>
      <c r="N1262" s="138"/>
      <c r="O1262" s="138"/>
      <c r="P1262" s="138"/>
    </row>
    <row r="1263" spans="1:16">
      <c r="A1263" s="138"/>
      <c r="B1263" s="139"/>
      <c r="C1263" s="138"/>
      <c r="D1263" s="138"/>
      <c r="E1263" s="138"/>
      <c r="F1263" s="138"/>
      <c r="G1263" s="138"/>
      <c r="H1263" s="138"/>
      <c r="I1263" s="138"/>
      <c r="J1263" s="138"/>
      <c r="K1263" s="138"/>
      <c r="L1263" s="138"/>
      <c r="M1263" s="138"/>
      <c r="N1263" s="138"/>
      <c r="O1263" s="138"/>
      <c r="P1263" s="138"/>
    </row>
    <row r="1264" spans="1:16">
      <c r="A1264" s="138"/>
      <c r="B1264" s="139"/>
      <c r="C1264" s="138"/>
      <c r="D1264" s="138"/>
      <c r="E1264" s="138"/>
      <c r="F1264" s="138"/>
      <c r="G1264" s="138"/>
      <c r="H1264" s="138"/>
      <c r="I1264" s="138"/>
      <c r="J1264" s="138"/>
      <c r="K1264" s="138"/>
      <c r="L1264" s="138"/>
      <c r="M1264" s="138"/>
      <c r="N1264" s="138"/>
      <c r="O1264" s="138"/>
      <c r="P1264" s="138"/>
    </row>
    <row r="1265" spans="1:16">
      <c r="A1265" s="138"/>
      <c r="B1265" s="139"/>
      <c r="C1265" s="138"/>
      <c r="D1265" s="138"/>
      <c r="E1265" s="138"/>
      <c r="F1265" s="138"/>
      <c r="G1265" s="138"/>
      <c r="H1265" s="138"/>
      <c r="I1265" s="138"/>
      <c r="J1265" s="138"/>
      <c r="K1265" s="138"/>
      <c r="L1265" s="138"/>
      <c r="M1265" s="138"/>
      <c r="N1265" s="138"/>
      <c r="O1265" s="138"/>
      <c r="P1265" s="138"/>
    </row>
    <row r="1266" spans="1:16">
      <c r="A1266" s="138"/>
      <c r="B1266" s="139"/>
      <c r="C1266" s="138"/>
      <c r="D1266" s="138"/>
      <c r="E1266" s="138"/>
      <c r="F1266" s="138"/>
      <c r="G1266" s="138"/>
      <c r="H1266" s="138"/>
      <c r="I1266" s="138"/>
      <c r="J1266" s="138"/>
      <c r="K1266" s="138"/>
      <c r="L1266" s="138"/>
      <c r="M1266" s="138"/>
      <c r="N1266" s="138"/>
      <c r="O1266" s="138"/>
      <c r="P1266" s="138"/>
    </row>
    <row r="1267" spans="1:16">
      <c r="A1267" s="138"/>
      <c r="B1267" s="139"/>
      <c r="C1267" s="138"/>
      <c r="D1267" s="138"/>
      <c r="E1267" s="138"/>
      <c r="F1267" s="138"/>
      <c r="G1267" s="138"/>
      <c r="H1267" s="138"/>
      <c r="I1267" s="138"/>
      <c r="J1267" s="138"/>
      <c r="K1267" s="138"/>
      <c r="L1267" s="138"/>
      <c r="M1267" s="138"/>
      <c r="N1267" s="138"/>
      <c r="O1267" s="138"/>
      <c r="P1267" s="138"/>
    </row>
    <row r="1268" spans="1:16">
      <c r="A1268" s="138"/>
      <c r="B1268" s="139"/>
      <c r="C1268" s="138"/>
      <c r="D1268" s="138"/>
      <c r="E1268" s="138"/>
      <c r="F1268" s="138"/>
      <c r="G1268" s="138"/>
      <c r="H1268" s="138"/>
      <c r="I1268" s="138"/>
      <c r="J1268" s="138"/>
      <c r="K1268" s="138"/>
      <c r="L1268" s="138"/>
      <c r="M1268" s="138"/>
      <c r="N1268" s="138"/>
      <c r="O1268" s="138"/>
      <c r="P1268" s="138"/>
    </row>
    <row r="1269" spans="1:16">
      <c r="A1269" s="138"/>
      <c r="B1269" s="139"/>
      <c r="C1269" s="138"/>
      <c r="D1269" s="138"/>
      <c r="E1269" s="138"/>
      <c r="F1269" s="138"/>
      <c r="G1269" s="138"/>
      <c r="H1269" s="138"/>
      <c r="I1269" s="138"/>
      <c r="J1269" s="138"/>
      <c r="K1269" s="138"/>
      <c r="L1269" s="138"/>
      <c r="M1269" s="138"/>
      <c r="N1269" s="138"/>
      <c r="O1269" s="138"/>
      <c r="P1269" s="138"/>
    </row>
    <row r="1270" spans="1:16">
      <c r="A1270" s="138"/>
      <c r="B1270" s="139"/>
      <c r="C1270" s="138"/>
      <c r="D1270" s="138"/>
      <c r="E1270" s="138"/>
      <c r="F1270" s="138"/>
      <c r="G1270" s="138"/>
      <c r="H1270" s="138"/>
      <c r="I1270" s="138"/>
      <c r="J1270" s="138"/>
      <c r="K1270" s="138"/>
      <c r="L1270" s="138"/>
      <c r="M1270" s="138"/>
      <c r="N1270" s="138"/>
      <c r="O1270" s="138"/>
      <c r="P1270" s="138"/>
    </row>
    <row r="1271" spans="1:16">
      <c r="A1271" s="138"/>
      <c r="B1271" s="139"/>
      <c r="C1271" s="138"/>
      <c r="D1271" s="138"/>
      <c r="E1271" s="138"/>
      <c r="F1271" s="138"/>
      <c r="G1271" s="138"/>
      <c r="H1271" s="138"/>
      <c r="I1271" s="138"/>
      <c r="J1271" s="138"/>
      <c r="K1271" s="138"/>
      <c r="L1271" s="138"/>
      <c r="M1271" s="138"/>
      <c r="N1271" s="138"/>
      <c r="O1271" s="138"/>
      <c r="P1271" s="138"/>
    </row>
    <row r="1272" spans="1:16">
      <c r="A1272" s="138"/>
      <c r="B1272" s="139"/>
      <c r="C1272" s="138"/>
      <c r="D1272" s="138"/>
      <c r="E1272" s="138"/>
      <c r="F1272" s="138"/>
      <c r="G1272" s="138"/>
      <c r="H1272" s="138"/>
      <c r="I1272" s="138"/>
      <c r="J1272" s="138"/>
      <c r="K1272" s="138"/>
      <c r="L1272" s="138"/>
      <c r="M1272" s="138"/>
      <c r="N1272" s="138"/>
      <c r="O1272" s="138"/>
      <c r="P1272" s="138"/>
    </row>
    <row r="1273" spans="1:16">
      <c r="A1273" s="138"/>
      <c r="B1273" s="139"/>
      <c r="C1273" s="138"/>
      <c r="D1273" s="138"/>
      <c r="E1273" s="138"/>
      <c r="F1273" s="138"/>
      <c r="G1273" s="138"/>
      <c r="H1273" s="138"/>
      <c r="I1273" s="138"/>
      <c r="J1273" s="138"/>
      <c r="K1273" s="138"/>
      <c r="L1273" s="138"/>
      <c r="M1273" s="138"/>
      <c r="N1273" s="138"/>
      <c r="O1273" s="138"/>
      <c r="P1273" s="138"/>
    </row>
    <row r="1274" spans="1:16">
      <c r="A1274" s="138"/>
      <c r="B1274" s="139"/>
      <c r="C1274" s="138"/>
      <c r="D1274" s="138"/>
      <c r="E1274" s="138"/>
      <c r="F1274" s="138"/>
      <c r="G1274" s="138"/>
      <c r="H1274" s="138"/>
      <c r="I1274" s="138"/>
      <c r="J1274" s="138"/>
      <c r="K1274" s="138"/>
      <c r="L1274" s="138"/>
      <c r="M1274" s="138"/>
      <c r="N1274" s="138"/>
      <c r="O1274" s="138"/>
      <c r="P1274" s="138"/>
    </row>
    <row r="1275" spans="1:16">
      <c r="A1275" s="138"/>
      <c r="B1275" s="139"/>
      <c r="C1275" s="138"/>
      <c r="D1275" s="138"/>
      <c r="E1275" s="138"/>
      <c r="F1275" s="138"/>
      <c r="G1275" s="138"/>
      <c r="H1275" s="138"/>
      <c r="I1275" s="138"/>
      <c r="J1275" s="138"/>
      <c r="K1275" s="138"/>
      <c r="L1275" s="138"/>
      <c r="M1275" s="138"/>
      <c r="N1275" s="138"/>
      <c r="O1275" s="138"/>
      <c r="P1275" s="138"/>
    </row>
    <row r="1276" spans="1:16">
      <c r="A1276" s="138"/>
      <c r="B1276" s="139"/>
      <c r="C1276" s="138"/>
      <c r="D1276" s="138"/>
      <c r="E1276" s="138"/>
      <c r="F1276" s="138"/>
      <c r="G1276" s="138"/>
      <c r="H1276" s="138"/>
      <c r="I1276" s="138"/>
      <c r="J1276" s="138"/>
      <c r="K1276" s="138"/>
      <c r="L1276" s="138"/>
      <c r="M1276" s="138"/>
      <c r="N1276" s="138"/>
      <c r="O1276" s="138"/>
      <c r="P1276" s="138"/>
    </row>
    <row r="1277" spans="1:16">
      <c r="A1277" s="138"/>
      <c r="B1277" s="139"/>
      <c r="C1277" s="138"/>
      <c r="D1277" s="138"/>
      <c r="E1277" s="138"/>
      <c r="F1277" s="138"/>
      <c r="G1277" s="138"/>
      <c r="H1277" s="138"/>
      <c r="I1277" s="138"/>
      <c r="J1277" s="138"/>
      <c r="K1277" s="138"/>
      <c r="L1277" s="138"/>
      <c r="M1277" s="138"/>
      <c r="N1277" s="138"/>
      <c r="O1277" s="138"/>
      <c r="P1277" s="138"/>
    </row>
    <row r="1278" spans="1:16">
      <c r="A1278" s="138"/>
      <c r="B1278" s="139"/>
      <c r="C1278" s="138"/>
      <c r="D1278" s="138"/>
      <c r="E1278" s="138"/>
      <c r="F1278" s="138"/>
      <c r="G1278" s="138"/>
      <c r="H1278" s="138"/>
      <c r="I1278" s="138"/>
      <c r="J1278" s="138"/>
      <c r="K1278" s="138"/>
      <c r="L1278" s="138"/>
      <c r="M1278" s="138"/>
      <c r="N1278" s="138"/>
      <c r="O1278" s="138"/>
      <c r="P1278" s="138"/>
    </row>
    <row r="1279" spans="1:16">
      <c r="A1279" s="138"/>
      <c r="B1279" s="139"/>
      <c r="C1279" s="138"/>
      <c r="D1279" s="138"/>
      <c r="E1279" s="138"/>
      <c r="F1279" s="138"/>
      <c r="G1279" s="138"/>
      <c r="H1279" s="138"/>
      <c r="I1279" s="138"/>
      <c r="J1279" s="138"/>
      <c r="K1279" s="138"/>
      <c r="L1279" s="138"/>
      <c r="M1279" s="138"/>
      <c r="N1279" s="138"/>
      <c r="O1279" s="138"/>
      <c r="P1279" s="138"/>
    </row>
    <row r="1280" spans="1:16">
      <c r="A1280" s="138"/>
      <c r="B1280" s="139"/>
      <c r="C1280" s="138"/>
      <c r="D1280" s="138"/>
      <c r="E1280" s="138"/>
      <c r="F1280" s="138"/>
      <c r="G1280" s="138"/>
      <c r="H1280" s="138"/>
      <c r="I1280" s="138"/>
      <c r="J1280" s="138"/>
      <c r="K1280" s="138"/>
      <c r="L1280" s="138"/>
      <c r="M1280" s="138"/>
      <c r="N1280" s="138"/>
      <c r="O1280" s="138"/>
      <c r="P1280" s="138"/>
    </row>
    <row r="1281" spans="1:16">
      <c r="A1281" s="138"/>
      <c r="B1281" s="139"/>
      <c r="C1281" s="138"/>
      <c r="D1281" s="138"/>
      <c r="E1281" s="138"/>
      <c r="F1281" s="138"/>
      <c r="G1281" s="138"/>
      <c r="H1281" s="138"/>
      <c r="I1281" s="138"/>
      <c r="J1281" s="138"/>
      <c r="K1281" s="138"/>
      <c r="L1281" s="138"/>
      <c r="M1281" s="138"/>
      <c r="N1281" s="138"/>
      <c r="O1281" s="138"/>
      <c r="P1281" s="138"/>
    </row>
    <row r="1282" spans="1:16">
      <c r="A1282" s="138"/>
      <c r="B1282" s="139"/>
      <c r="C1282" s="138"/>
      <c r="D1282" s="138"/>
      <c r="E1282" s="138"/>
      <c r="F1282" s="138"/>
      <c r="G1282" s="138"/>
      <c r="H1282" s="138"/>
      <c r="I1282" s="138"/>
      <c r="J1282" s="138"/>
      <c r="K1282" s="138"/>
      <c r="L1282" s="138"/>
      <c r="M1282" s="138"/>
      <c r="N1282" s="138"/>
      <c r="O1282" s="138"/>
      <c r="P1282" s="138"/>
    </row>
    <row r="1283" spans="1:16">
      <c r="A1283" s="138"/>
      <c r="B1283" s="139"/>
      <c r="C1283" s="138"/>
      <c r="D1283" s="138"/>
      <c r="E1283" s="138"/>
      <c r="F1283" s="138"/>
      <c r="G1283" s="138"/>
      <c r="H1283" s="138"/>
      <c r="I1283" s="138"/>
      <c r="J1283" s="138"/>
      <c r="K1283" s="138"/>
      <c r="L1283" s="138"/>
      <c r="M1283" s="138"/>
      <c r="N1283" s="138"/>
      <c r="O1283" s="138"/>
      <c r="P1283" s="138"/>
    </row>
    <row r="1284" spans="1:16">
      <c r="A1284" s="138"/>
      <c r="B1284" s="139"/>
      <c r="C1284" s="138"/>
      <c r="D1284" s="138"/>
      <c r="E1284" s="138"/>
      <c r="F1284" s="138"/>
      <c r="G1284" s="138"/>
      <c r="H1284" s="138"/>
      <c r="I1284" s="138"/>
      <c r="J1284" s="138"/>
      <c r="K1284" s="138"/>
      <c r="L1284" s="138"/>
      <c r="M1284" s="138"/>
      <c r="N1284" s="138"/>
      <c r="O1284" s="138"/>
      <c r="P1284" s="138"/>
    </row>
    <row r="1285" spans="1:16">
      <c r="A1285" s="138"/>
      <c r="B1285" s="139"/>
      <c r="C1285" s="138"/>
      <c r="D1285" s="138"/>
      <c r="E1285" s="138"/>
      <c r="F1285" s="138"/>
      <c r="G1285" s="138"/>
      <c r="H1285" s="138"/>
      <c r="I1285" s="138"/>
      <c r="J1285" s="138"/>
      <c r="K1285" s="138"/>
      <c r="L1285" s="138"/>
      <c r="M1285" s="138"/>
      <c r="N1285" s="138"/>
      <c r="O1285" s="138"/>
      <c r="P1285" s="138"/>
    </row>
    <row r="1286" spans="1:16">
      <c r="A1286" s="138"/>
      <c r="B1286" s="139"/>
      <c r="C1286" s="138"/>
      <c r="D1286" s="138"/>
      <c r="E1286" s="138"/>
      <c r="F1286" s="138"/>
      <c r="G1286" s="138"/>
      <c r="H1286" s="138"/>
      <c r="I1286" s="138"/>
      <c r="J1286" s="138"/>
      <c r="K1286" s="138"/>
      <c r="L1286" s="138"/>
      <c r="M1286" s="138"/>
      <c r="N1286" s="138"/>
      <c r="O1286" s="138"/>
      <c r="P1286" s="138"/>
    </row>
    <row r="1287" spans="1:16">
      <c r="A1287" s="138"/>
      <c r="B1287" s="139"/>
      <c r="C1287" s="138"/>
      <c r="D1287" s="138"/>
      <c r="E1287" s="138"/>
      <c r="F1287" s="138"/>
      <c r="G1287" s="138"/>
      <c r="H1287" s="138"/>
      <c r="I1287" s="138"/>
      <c r="J1287" s="138"/>
      <c r="K1287" s="138"/>
      <c r="L1287" s="138"/>
      <c r="M1287" s="138"/>
      <c r="N1287" s="138"/>
      <c r="O1287" s="138"/>
      <c r="P1287" s="138"/>
    </row>
    <row r="1288" spans="1:16">
      <c r="A1288" s="138"/>
      <c r="B1288" s="139"/>
      <c r="C1288" s="138"/>
      <c r="D1288" s="138"/>
      <c r="E1288" s="138"/>
      <c r="F1288" s="138"/>
      <c r="G1288" s="138"/>
      <c r="H1288" s="138"/>
      <c r="I1288" s="138"/>
      <c r="J1288" s="138"/>
      <c r="K1288" s="138"/>
      <c r="L1288" s="138"/>
      <c r="M1288" s="138"/>
      <c r="N1288" s="138"/>
      <c r="O1288" s="138"/>
      <c r="P1288" s="138"/>
    </row>
    <row r="1289" spans="1:16">
      <c r="A1289" s="138"/>
      <c r="B1289" s="139"/>
      <c r="C1289" s="138"/>
      <c r="D1289" s="138"/>
      <c r="E1289" s="138"/>
      <c r="F1289" s="138"/>
      <c r="G1289" s="138"/>
      <c r="H1289" s="138"/>
      <c r="I1289" s="138"/>
      <c r="J1289" s="138"/>
      <c r="K1289" s="138"/>
      <c r="L1289" s="138"/>
      <c r="M1289" s="138"/>
      <c r="N1289" s="138"/>
      <c r="O1289" s="138"/>
      <c r="P1289" s="138"/>
    </row>
    <row r="1290" spans="1:16">
      <c r="A1290" s="138"/>
      <c r="B1290" s="139"/>
      <c r="C1290" s="138"/>
      <c r="D1290" s="138"/>
      <c r="E1290" s="138"/>
      <c r="F1290" s="138"/>
      <c r="G1290" s="138"/>
      <c r="H1290" s="138"/>
      <c r="I1290" s="138"/>
      <c r="J1290" s="138"/>
      <c r="K1290" s="138"/>
      <c r="L1290" s="138"/>
      <c r="M1290" s="138"/>
      <c r="N1290" s="138"/>
      <c r="O1290" s="138"/>
      <c r="P1290" s="138"/>
    </row>
    <row r="1291" spans="1:16">
      <c r="A1291" s="138"/>
      <c r="B1291" s="139"/>
      <c r="C1291" s="138"/>
      <c r="D1291" s="138"/>
      <c r="E1291" s="138"/>
      <c r="F1291" s="138"/>
      <c r="G1291" s="138"/>
      <c r="H1291" s="138"/>
      <c r="I1291" s="138"/>
      <c r="J1291" s="138"/>
      <c r="K1291" s="138"/>
      <c r="L1291" s="138"/>
      <c r="M1291" s="138"/>
      <c r="N1291" s="138"/>
      <c r="O1291" s="138"/>
      <c r="P1291" s="138"/>
    </row>
    <row r="1292" spans="1:16">
      <c r="A1292" s="138"/>
      <c r="B1292" s="139"/>
      <c r="C1292" s="138"/>
      <c r="D1292" s="138"/>
      <c r="E1292" s="138"/>
      <c r="F1292" s="138"/>
      <c r="G1292" s="138"/>
      <c r="H1292" s="138"/>
      <c r="I1292" s="138"/>
      <c r="J1292" s="138"/>
      <c r="K1292" s="138"/>
      <c r="L1292" s="138"/>
      <c r="M1292" s="138"/>
      <c r="N1292" s="138"/>
      <c r="O1292" s="138"/>
      <c r="P1292" s="138"/>
    </row>
    <row r="1293" spans="1:16">
      <c r="A1293" s="138"/>
      <c r="B1293" s="139"/>
      <c r="C1293" s="138"/>
      <c r="D1293" s="138"/>
      <c r="E1293" s="138"/>
      <c r="F1293" s="138"/>
      <c r="G1293" s="138"/>
      <c r="H1293" s="138"/>
      <c r="I1293" s="138"/>
      <c r="J1293" s="138"/>
      <c r="K1293" s="138"/>
      <c r="L1293" s="138"/>
      <c r="M1293" s="138"/>
      <c r="N1293" s="138"/>
      <c r="O1293" s="138"/>
      <c r="P1293" s="138"/>
    </row>
    <row r="1294" spans="1:16">
      <c r="A1294" s="138"/>
      <c r="B1294" s="139"/>
      <c r="C1294" s="138"/>
      <c r="D1294" s="138"/>
      <c r="E1294" s="138"/>
      <c r="F1294" s="138"/>
      <c r="G1294" s="138"/>
      <c r="H1294" s="138"/>
      <c r="I1294" s="138"/>
      <c r="J1294" s="138"/>
      <c r="K1294" s="138"/>
      <c r="L1294" s="138"/>
      <c r="M1294" s="138"/>
      <c r="N1294" s="138"/>
      <c r="O1294" s="138"/>
      <c r="P1294" s="138"/>
    </row>
    <row r="1295" spans="1:16">
      <c r="A1295" s="138"/>
      <c r="B1295" s="139"/>
      <c r="C1295" s="138"/>
      <c r="D1295" s="138"/>
      <c r="E1295" s="138"/>
      <c r="F1295" s="138"/>
      <c r="G1295" s="138"/>
      <c r="H1295" s="138"/>
      <c r="I1295" s="138"/>
      <c r="J1295" s="138"/>
      <c r="K1295" s="138"/>
      <c r="L1295" s="138"/>
      <c r="M1295" s="138"/>
      <c r="N1295" s="138"/>
      <c r="O1295" s="138"/>
      <c r="P1295" s="138"/>
    </row>
    <row r="1296" spans="1:16">
      <c r="A1296" s="138"/>
      <c r="B1296" s="139"/>
      <c r="C1296" s="138"/>
      <c r="D1296" s="138"/>
      <c r="E1296" s="138"/>
      <c r="F1296" s="138"/>
      <c r="G1296" s="138"/>
      <c r="H1296" s="138"/>
      <c r="I1296" s="138"/>
      <c r="J1296" s="138"/>
      <c r="K1296" s="138"/>
      <c r="L1296" s="138"/>
      <c r="M1296" s="138"/>
      <c r="N1296" s="138"/>
      <c r="O1296" s="138"/>
      <c r="P1296" s="138"/>
    </row>
    <row r="1297" spans="1:16">
      <c r="A1297" s="138"/>
      <c r="B1297" s="139"/>
      <c r="C1297" s="138"/>
      <c r="D1297" s="138"/>
      <c r="E1297" s="138"/>
      <c r="F1297" s="138"/>
      <c r="G1297" s="138"/>
      <c r="H1297" s="138"/>
      <c r="I1297" s="138"/>
      <c r="J1297" s="138"/>
      <c r="K1297" s="138"/>
      <c r="L1297" s="138"/>
      <c r="M1297" s="138"/>
      <c r="N1297" s="138"/>
      <c r="O1297" s="138"/>
      <c r="P1297" s="138"/>
    </row>
    <row r="1298" spans="1:16">
      <c r="A1298" s="138"/>
      <c r="B1298" s="139"/>
      <c r="C1298" s="138"/>
      <c r="D1298" s="138"/>
      <c r="E1298" s="138"/>
      <c r="F1298" s="138"/>
      <c r="G1298" s="138"/>
      <c r="H1298" s="138"/>
      <c r="I1298" s="138"/>
      <c r="J1298" s="138"/>
      <c r="K1298" s="138"/>
      <c r="L1298" s="138"/>
      <c r="M1298" s="138"/>
      <c r="N1298" s="138"/>
      <c r="O1298" s="138"/>
      <c r="P1298" s="138"/>
    </row>
    <row r="1299" spans="1:16">
      <c r="A1299" s="138"/>
      <c r="B1299" s="139"/>
      <c r="C1299" s="138"/>
      <c r="D1299" s="138"/>
      <c r="E1299" s="138"/>
      <c r="F1299" s="138"/>
      <c r="G1299" s="138"/>
      <c r="H1299" s="138"/>
      <c r="I1299" s="138"/>
      <c r="J1299" s="138"/>
      <c r="K1299" s="138"/>
      <c r="L1299" s="138"/>
      <c r="M1299" s="138"/>
      <c r="N1299" s="138"/>
      <c r="O1299" s="138"/>
      <c r="P1299" s="138"/>
    </row>
    <row r="1300" spans="1:16">
      <c r="A1300" s="138"/>
      <c r="B1300" s="139"/>
      <c r="C1300" s="138"/>
      <c r="D1300" s="138"/>
      <c r="E1300" s="138"/>
      <c r="F1300" s="138"/>
      <c r="G1300" s="138"/>
      <c r="H1300" s="138"/>
      <c r="I1300" s="138"/>
      <c r="J1300" s="138"/>
      <c r="K1300" s="138"/>
      <c r="L1300" s="138"/>
      <c r="M1300" s="138"/>
      <c r="N1300" s="138"/>
      <c r="O1300" s="138"/>
      <c r="P1300" s="138"/>
    </row>
    <row r="1301" spans="1:16">
      <c r="A1301" s="138"/>
      <c r="B1301" s="139"/>
      <c r="C1301" s="138"/>
      <c r="D1301" s="138"/>
      <c r="E1301" s="138"/>
      <c r="F1301" s="138"/>
      <c r="G1301" s="138"/>
      <c r="H1301" s="138"/>
      <c r="I1301" s="138"/>
      <c r="J1301" s="138"/>
      <c r="K1301" s="138"/>
      <c r="L1301" s="138"/>
      <c r="M1301" s="138"/>
      <c r="N1301" s="138"/>
      <c r="O1301" s="138"/>
      <c r="P1301" s="138"/>
    </row>
    <row r="1302" spans="1:16">
      <c r="A1302" s="138"/>
      <c r="B1302" s="139"/>
      <c r="C1302" s="138"/>
      <c r="D1302" s="138"/>
      <c r="E1302" s="138"/>
      <c r="F1302" s="138"/>
      <c r="G1302" s="138"/>
      <c r="H1302" s="138"/>
      <c r="I1302" s="138"/>
      <c r="J1302" s="138"/>
      <c r="K1302" s="138"/>
      <c r="L1302" s="138"/>
      <c r="M1302" s="138"/>
      <c r="N1302" s="138"/>
      <c r="O1302" s="138"/>
      <c r="P1302" s="138"/>
    </row>
    <row r="1303" spans="1:16">
      <c r="A1303" s="138"/>
      <c r="B1303" s="139"/>
      <c r="C1303" s="138"/>
      <c r="D1303" s="138"/>
      <c r="E1303" s="138"/>
      <c r="F1303" s="138"/>
      <c r="G1303" s="138"/>
      <c r="H1303" s="138"/>
      <c r="I1303" s="138"/>
      <c r="J1303" s="138"/>
      <c r="K1303" s="138"/>
      <c r="L1303" s="138"/>
      <c r="M1303" s="138"/>
      <c r="N1303" s="138"/>
      <c r="O1303" s="138"/>
      <c r="P1303" s="138"/>
    </row>
    <row r="1304" spans="1:16">
      <c r="A1304" s="138"/>
      <c r="B1304" s="139"/>
      <c r="C1304" s="138"/>
      <c r="D1304" s="138"/>
      <c r="E1304" s="138"/>
      <c r="F1304" s="138"/>
      <c r="G1304" s="138"/>
      <c r="H1304" s="138"/>
      <c r="I1304" s="138"/>
      <c r="J1304" s="138"/>
      <c r="K1304" s="138"/>
      <c r="L1304" s="138"/>
      <c r="M1304" s="138"/>
      <c r="N1304" s="138"/>
      <c r="O1304" s="138"/>
      <c r="P1304" s="138"/>
    </row>
    <row r="1305" spans="1:16">
      <c r="A1305" s="138"/>
      <c r="B1305" s="139"/>
      <c r="C1305" s="138"/>
      <c r="D1305" s="138"/>
      <c r="E1305" s="138"/>
      <c r="F1305" s="138"/>
      <c r="G1305" s="138"/>
      <c r="H1305" s="138"/>
      <c r="I1305" s="138"/>
      <c r="J1305" s="138"/>
      <c r="K1305" s="138"/>
      <c r="L1305" s="138"/>
      <c r="M1305" s="138"/>
      <c r="N1305" s="138"/>
      <c r="O1305" s="138"/>
      <c r="P1305" s="138"/>
    </row>
    <row r="1306" spans="1:16">
      <c r="A1306" s="138"/>
      <c r="B1306" s="139"/>
      <c r="C1306" s="138"/>
      <c r="D1306" s="138"/>
      <c r="E1306" s="138"/>
      <c r="F1306" s="138"/>
      <c r="G1306" s="138"/>
      <c r="H1306" s="138"/>
      <c r="I1306" s="138"/>
      <c r="J1306" s="138"/>
      <c r="K1306" s="138"/>
      <c r="L1306" s="138"/>
      <c r="M1306" s="138"/>
      <c r="N1306" s="138"/>
      <c r="O1306" s="138"/>
      <c r="P1306" s="138"/>
    </row>
    <row r="1307" spans="1:16">
      <c r="A1307" s="138"/>
      <c r="B1307" s="139"/>
      <c r="C1307" s="138"/>
      <c r="D1307" s="138"/>
      <c r="E1307" s="138"/>
      <c r="F1307" s="138"/>
      <c r="G1307" s="138"/>
      <c r="H1307" s="138"/>
      <c r="I1307" s="138"/>
      <c r="J1307" s="138"/>
      <c r="K1307" s="138"/>
      <c r="L1307" s="138"/>
      <c r="M1307" s="138"/>
      <c r="N1307" s="138"/>
      <c r="O1307" s="138"/>
      <c r="P1307" s="138"/>
    </row>
    <row r="1308" spans="1:16">
      <c r="A1308" s="138"/>
      <c r="B1308" s="139"/>
      <c r="C1308" s="138"/>
      <c r="D1308" s="138"/>
      <c r="E1308" s="138"/>
      <c r="F1308" s="138"/>
      <c r="G1308" s="138"/>
      <c r="H1308" s="138"/>
      <c r="I1308" s="138"/>
      <c r="J1308" s="138"/>
      <c r="K1308" s="138"/>
      <c r="L1308" s="138"/>
      <c r="M1308" s="138"/>
      <c r="N1308" s="138"/>
      <c r="O1308" s="138"/>
      <c r="P1308" s="138"/>
    </row>
    <row r="1309" spans="1:16">
      <c r="A1309" s="138"/>
      <c r="B1309" s="139"/>
      <c r="C1309" s="138"/>
      <c r="D1309" s="138"/>
      <c r="E1309" s="138"/>
      <c r="F1309" s="138"/>
      <c r="G1309" s="138"/>
      <c r="H1309" s="138"/>
      <c r="I1309" s="138"/>
      <c r="J1309" s="138"/>
      <c r="K1309" s="138"/>
      <c r="L1309" s="138"/>
      <c r="M1309" s="138"/>
      <c r="N1309" s="138"/>
      <c r="O1309" s="138"/>
      <c r="P1309" s="138"/>
    </row>
    <row r="1310" spans="1:16">
      <c r="A1310" s="138"/>
      <c r="B1310" s="139"/>
      <c r="C1310" s="138"/>
      <c r="D1310" s="138"/>
      <c r="E1310" s="138"/>
      <c r="F1310" s="138"/>
      <c r="G1310" s="138"/>
      <c r="H1310" s="138"/>
      <c r="I1310" s="138"/>
      <c r="J1310" s="138"/>
      <c r="K1310" s="138"/>
      <c r="L1310" s="138"/>
      <c r="M1310" s="138"/>
      <c r="N1310" s="138"/>
      <c r="O1310" s="138"/>
      <c r="P1310" s="138"/>
    </row>
    <row r="1311" spans="1:16">
      <c r="A1311" s="138"/>
      <c r="B1311" s="139"/>
      <c r="C1311" s="138"/>
      <c r="D1311" s="138"/>
      <c r="E1311" s="138"/>
      <c r="F1311" s="138"/>
      <c r="G1311" s="138"/>
      <c r="H1311" s="138"/>
      <c r="I1311" s="138"/>
      <c r="J1311" s="138"/>
      <c r="K1311" s="138"/>
      <c r="L1311" s="138"/>
      <c r="M1311" s="138"/>
      <c r="N1311" s="138"/>
      <c r="O1311" s="138"/>
      <c r="P1311" s="138"/>
    </row>
    <row r="1312" spans="1:16">
      <c r="A1312" s="138"/>
      <c r="B1312" s="139"/>
      <c r="C1312" s="138"/>
      <c r="D1312" s="138"/>
      <c r="E1312" s="138"/>
      <c r="F1312" s="138"/>
      <c r="G1312" s="138"/>
      <c r="H1312" s="138"/>
      <c r="I1312" s="138"/>
      <c r="J1312" s="138"/>
      <c r="K1312" s="138"/>
      <c r="L1312" s="138"/>
      <c r="M1312" s="138"/>
      <c r="N1312" s="138"/>
      <c r="O1312" s="138"/>
      <c r="P1312" s="138"/>
    </row>
    <row r="1313" spans="1:16">
      <c r="A1313" s="138"/>
      <c r="B1313" s="139"/>
      <c r="C1313" s="138"/>
      <c r="D1313" s="138"/>
      <c r="E1313" s="138"/>
      <c r="F1313" s="138"/>
      <c r="G1313" s="138"/>
      <c r="H1313" s="138"/>
      <c r="I1313" s="138"/>
      <c r="J1313" s="138"/>
      <c r="K1313" s="138"/>
      <c r="L1313" s="138"/>
      <c r="M1313" s="138"/>
      <c r="N1313" s="138"/>
      <c r="O1313" s="138"/>
      <c r="P1313" s="138"/>
    </row>
    <row r="1314" spans="1:16">
      <c r="A1314" s="138"/>
      <c r="B1314" s="139"/>
      <c r="C1314" s="138"/>
      <c r="D1314" s="138"/>
      <c r="E1314" s="138"/>
      <c r="F1314" s="138"/>
      <c r="G1314" s="138"/>
      <c r="H1314" s="138"/>
      <c r="I1314" s="138"/>
      <c r="J1314" s="138"/>
      <c r="K1314" s="138"/>
      <c r="L1314" s="138"/>
      <c r="M1314" s="138"/>
      <c r="N1314" s="138"/>
      <c r="O1314" s="138"/>
      <c r="P1314" s="138"/>
    </row>
    <row r="1315" spans="1:16">
      <c r="A1315" s="138"/>
      <c r="B1315" s="139"/>
      <c r="C1315" s="138"/>
      <c r="D1315" s="138"/>
      <c r="E1315" s="138"/>
      <c r="F1315" s="138"/>
      <c r="G1315" s="138"/>
      <c r="H1315" s="138"/>
      <c r="I1315" s="138"/>
      <c r="J1315" s="138"/>
      <c r="K1315" s="138"/>
      <c r="L1315" s="138"/>
      <c r="M1315" s="138"/>
      <c r="N1315" s="138"/>
      <c r="O1315" s="138"/>
      <c r="P1315" s="138"/>
    </row>
    <row r="1316" spans="1:16">
      <c r="A1316" s="138"/>
      <c r="B1316" s="139"/>
      <c r="C1316" s="138"/>
      <c r="D1316" s="138"/>
      <c r="E1316" s="138"/>
      <c r="F1316" s="138"/>
      <c r="G1316" s="138"/>
      <c r="H1316" s="138"/>
      <c r="I1316" s="138"/>
      <c r="J1316" s="138"/>
      <c r="K1316" s="138"/>
      <c r="L1316" s="138"/>
      <c r="M1316" s="138"/>
      <c r="N1316" s="138"/>
      <c r="O1316" s="138"/>
      <c r="P1316" s="138"/>
    </row>
    <row r="1317" spans="1:16">
      <c r="A1317" s="138"/>
      <c r="B1317" s="139"/>
      <c r="C1317" s="138"/>
      <c r="D1317" s="138"/>
      <c r="E1317" s="138"/>
      <c r="F1317" s="138"/>
      <c r="G1317" s="138"/>
      <c r="H1317" s="138"/>
      <c r="I1317" s="138"/>
      <c r="J1317" s="138"/>
      <c r="K1317" s="138"/>
      <c r="L1317" s="138"/>
      <c r="M1317" s="138"/>
      <c r="N1317" s="138"/>
      <c r="O1317" s="138"/>
      <c r="P1317" s="138"/>
    </row>
    <row r="1318" spans="1:16">
      <c r="A1318" s="138"/>
      <c r="B1318" s="139"/>
      <c r="C1318" s="138"/>
      <c r="D1318" s="138"/>
      <c r="E1318" s="138"/>
      <c r="F1318" s="138"/>
      <c r="G1318" s="138"/>
      <c r="H1318" s="138"/>
      <c r="I1318" s="138"/>
      <c r="J1318" s="138"/>
      <c r="K1318" s="138"/>
      <c r="L1318" s="138"/>
      <c r="M1318" s="138"/>
      <c r="N1318" s="138"/>
      <c r="O1318" s="138"/>
      <c r="P1318" s="138"/>
    </row>
    <row r="1319" spans="1:16">
      <c r="A1319" s="138"/>
      <c r="B1319" s="139"/>
      <c r="C1319" s="138"/>
      <c r="D1319" s="138"/>
      <c r="E1319" s="138"/>
      <c r="F1319" s="138"/>
      <c r="G1319" s="138"/>
      <c r="H1319" s="138"/>
      <c r="I1319" s="138"/>
      <c r="J1319" s="138"/>
      <c r="K1319" s="138"/>
      <c r="L1319" s="138"/>
      <c r="M1319" s="138"/>
      <c r="N1319" s="138"/>
      <c r="O1319" s="138"/>
      <c r="P1319" s="138"/>
    </row>
    <row r="1320" spans="1:16">
      <c r="A1320" s="138"/>
      <c r="B1320" s="139"/>
      <c r="C1320" s="138"/>
      <c r="D1320" s="138"/>
      <c r="E1320" s="138"/>
      <c r="F1320" s="138"/>
      <c r="G1320" s="138"/>
      <c r="H1320" s="138"/>
      <c r="I1320" s="138"/>
      <c r="J1320" s="138"/>
      <c r="K1320" s="138"/>
      <c r="L1320" s="138"/>
      <c r="M1320" s="138"/>
      <c r="N1320" s="138"/>
      <c r="O1320" s="138"/>
      <c r="P1320" s="138"/>
    </row>
    <row r="1321" spans="1:16">
      <c r="A1321" s="138"/>
      <c r="B1321" s="139"/>
      <c r="C1321" s="138"/>
      <c r="D1321" s="138"/>
      <c r="E1321" s="138"/>
      <c r="F1321" s="138"/>
      <c r="G1321" s="138"/>
      <c r="H1321" s="138"/>
      <c r="I1321" s="138"/>
      <c r="J1321" s="138"/>
      <c r="K1321" s="138"/>
      <c r="L1321" s="138"/>
      <c r="M1321" s="138"/>
      <c r="N1321" s="138"/>
      <c r="O1321" s="138"/>
      <c r="P1321" s="138"/>
    </row>
    <row r="1322" spans="1:16">
      <c r="A1322" s="138"/>
      <c r="B1322" s="139"/>
      <c r="C1322" s="138"/>
      <c r="D1322" s="138"/>
      <c r="E1322" s="138"/>
      <c r="F1322" s="138"/>
      <c r="G1322" s="138"/>
      <c r="H1322" s="138"/>
      <c r="I1322" s="138"/>
      <c r="J1322" s="138"/>
      <c r="K1322" s="138"/>
      <c r="L1322" s="138"/>
      <c r="M1322" s="138"/>
      <c r="N1322" s="138"/>
      <c r="O1322" s="138"/>
      <c r="P1322" s="138"/>
    </row>
    <row r="1323" spans="1:16">
      <c r="A1323" s="138"/>
      <c r="B1323" s="139"/>
      <c r="C1323" s="138"/>
      <c r="D1323" s="138"/>
      <c r="E1323" s="138"/>
      <c r="F1323" s="138"/>
      <c r="G1323" s="138"/>
      <c r="H1323" s="138"/>
      <c r="I1323" s="138"/>
      <c r="J1323" s="138"/>
      <c r="K1323" s="138"/>
      <c r="L1323" s="138"/>
      <c r="M1323" s="138"/>
      <c r="N1323" s="138"/>
      <c r="O1323" s="138"/>
      <c r="P1323" s="138"/>
    </row>
    <row r="1324" spans="1:16">
      <c r="A1324" s="138"/>
      <c r="B1324" s="139"/>
      <c r="C1324" s="138"/>
      <c r="D1324" s="138"/>
      <c r="E1324" s="138"/>
      <c r="F1324" s="138"/>
      <c r="G1324" s="138"/>
      <c r="H1324" s="138"/>
      <c r="I1324" s="138"/>
      <c r="J1324" s="138"/>
      <c r="K1324" s="138"/>
      <c r="L1324" s="138"/>
      <c r="M1324" s="138"/>
      <c r="N1324" s="138"/>
      <c r="O1324" s="138"/>
      <c r="P1324" s="138"/>
    </row>
    <row r="1325" spans="1:16">
      <c r="A1325" s="138"/>
      <c r="B1325" s="139"/>
      <c r="C1325" s="138"/>
      <c r="D1325" s="138"/>
      <c r="E1325" s="138"/>
      <c r="F1325" s="138"/>
      <c r="G1325" s="138"/>
      <c r="H1325" s="138"/>
      <c r="I1325" s="138"/>
      <c r="J1325" s="138"/>
      <c r="K1325" s="138"/>
      <c r="L1325" s="138"/>
      <c r="M1325" s="138"/>
      <c r="N1325" s="138"/>
      <c r="O1325" s="138"/>
      <c r="P1325" s="138"/>
    </row>
    <row r="1326" spans="1:16">
      <c r="A1326" s="138"/>
      <c r="B1326" s="139"/>
      <c r="C1326" s="138"/>
      <c r="D1326" s="138"/>
      <c r="E1326" s="138"/>
      <c r="F1326" s="138"/>
      <c r="G1326" s="138"/>
      <c r="H1326" s="138"/>
      <c r="I1326" s="138"/>
      <c r="J1326" s="138"/>
      <c r="K1326" s="138"/>
      <c r="L1326" s="138"/>
      <c r="M1326" s="138"/>
      <c r="N1326" s="138"/>
      <c r="O1326" s="138"/>
      <c r="P1326" s="138"/>
    </row>
    <row r="1327" spans="1:16">
      <c r="A1327" s="138"/>
      <c r="B1327" s="139"/>
      <c r="C1327" s="138"/>
      <c r="D1327" s="138"/>
      <c r="E1327" s="138"/>
      <c r="F1327" s="138"/>
      <c r="G1327" s="138"/>
      <c r="H1327" s="138"/>
      <c r="I1327" s="138"/>
      <c r="J1327" s="138"/>
      <c r="K1327" s="138"/>
      <c r="L1327" s="138"/>
      <c r="M1327" s="138"/>
      <c r="N1327" s="138"/>
      <c r="O1327" s="138"/>
      <c r="P1327" s="138"/>
    </row>
    <row r="1328" spans="1:16">
      <c r="A1328" s="138"/>
      <c r="B1328" s="139"/>
      <c r="C1328" s="138"/>
      <c r="D1328" s="138"/>
      <c r="E1328" s="138"/>
      <c r="F1328" s="138"/>
      <c r="G1328" s="138"/>
      <c r="H1328" s="138"/>
      <c r="I1328" s="138"/>
      <c r="J1328" s="138"/>
      <c r="K1328" s="138"/>
      <c r="L1328" s="138"/>
      <c r="M1328" s="138"/>
      <c r="N1328" s="138"/>
      <c r="O1328" s="138"/>
      <c r="P1328" s="138"/>
    </row>
    <row r="1329" spans="1:16">
      <c r="A1329" s="138"/>
      <c r="B1329" s="139"/>
      <c r="C1329" s="138"/>
      <c r="D1329" s="138"/>
      <c r="E1329" s="138"/>
      <c r="F1329" s="138"/>
      <c r="G1329" s="138"/>
      <c r="H1329" s="138"/>
      <c r="I1329" s="138"/>
      <c r="J1329" s="138"/>
      <c r="K1329" s="138"/>
      <c r="L1329" s="138"/>
      <c r="M1329" s="138"/>
      <c r="N1329" s="138"/>
      <c r="O1329" s="138"/>
      <c r="P1329" s="138"/>
    </row>
    <row r="1330" spans="1:16">
      <c r="A1330" s="138"/>
      <c r="B1330" s="139"/>
      <c r="C1330" s="138"/>
      <c r="D1330" s="138"/>
      <c r="E1330" s="138"/>
      <c r="F1330" s="138"/>
      <c r="G1330" s="138"/>
      <c r="H1330" s="138"/>
      <c r="I1330" s="138"/>
      <c r="J1330" s="138"/>
      <c r="K1330" s="138"/>
      <c r="L1330" s="138"/>
      <c r="M1330" s="138"/>
      <c r="N1330" s="138"/>
      <c r="O1330" s="138"/>
      <c r="P1330" s="138"/>
    </row>
    <row r="1331" spans="1:16">
      <c r="A1331" s="138"/>
      <c r="B1331" s="139"/>
      <c r="C1331" s="138"/>
      <c r="D1331" s="138"/>
      <c r="E1331" s="138"/>
      <c r="F1331" s="138"/>
      <c r="G1331" s="138"/>
      <c r="H1331" s="138"/>
      <c r="I1331" s="138"/>
      <c r="J1331" s="138"/>
      <c r="K1331" s="138"/>
      <c r="L1331" s="138"/>
      <c r="M1331" s="138"/>
      <c r="N1331" s="138"/>
      <c r="O1331" s="138"/>
      <c r="P1331" s="138"/>
    </row>
    <row r="1332" spans="1:16">
      <c r="A1332" s="138"/>
      <c r="B1332" s="139"/>
      <c r="C1332" s="138"/>
      <c r="D1332" s="138"/>
      <c r="E1332" s="138"/>
      <c r="F1332" s="138"/>
      <c r="G1332" s="138"/>
      <c r="H1332" s="138"/>
      <c r="I1332" s="138"/>
      <c r="J1332" s="138"/>
      <c r="K1332" s="138"/>
      <c r="L1332" s="138"/>
      <c r="M1332" s="138"/>
      <c r="N1332" s="138"/>
      <c r="O1332" s="138"/>
      <c r="P1332" s="138"/>
    </row>
    <row r="1333" spans="1:16">
      <c r="A1333" s="138"/>
      <c r="B1333" s="139"/>
      <c r="C1333" s="138"/>
      <c r="D1333" s="138"/>
      <c r="E1333" s="138"/>
      <c r="F1333" s="138"/>
      <c r="G1333" s="138"/>
      <c r="H1333" s="138"/>
      <c r="I1333" s="138"/>
      <c r="J1333" s="138"/>
      <c r="K1333" s="138"/>
      <c r="L1333" s="138"/>
      <c r="M1333" s="138"/>
      <c r="N1333" s="138"/>
      <c r="O1333" s="138"/>
      <c r="P1333" s="138"/>
    </row>
    <row r="1334" spans="1:16">
      <c r="A1334" s="138"/>
      <c r="B1334" s="139"/>
      <c r="C1334" s="138"/>
      <c r="D1334" s="138"/>
      <c r="E1334" s="138"/>
      <c r="F1334" s="138"/>
      <c r="G1334" s="138"/>
      <c r="H1334" s="138"/>
      <c r="I1334" s="138"/>
      <c r="J1334" s="138"/>
      <c r="K1334" s="138"/>
      <c r="L1334" s="138"/>
      <c r="M1334" s="138"/>
      <c r="N1334" s="138"/>
      <c r="O1334" s="138"/>
      <c r="P1334" s="138"/>
    </row>
    <row r="1335" spans="1:16">
      <c r="A1335" s="138"/>
      <c r="B1335" s="139"/>
      <c r="C1335" s="138"/>
      <c r="D1335" s="138"/>
      <c r="E1335" s="138"/>
      <c r="F1335" s="138"/>
      <c r="G1335" s="138"/>
      <c r="H1335" s="138"/>
      <c r="I1335" s="138"/>
      <c r="J1335" s="138"/>
      <c r="K1335" s="138"/>
      <c r="L1335" s="138"/>
      <c r="M1335" s="138"/>
      <c r="N1335" s="138"/>
      <c r="O1335" s="138"/>
      <c r="P1335" s="138"/>
    </row>
    <row r="1336" spans="1:16">
      <c r="A1336" s="138"/>
      <c r="B1336" s="139"/>
      <c r="C1336" s="138"/>
      <c r="D1336" s="138"/>
      <c r="E1336" s="138"/>
      <c r="F1336" s="138"/>
      <c r="G1336" s="138"/>
      <c r="H1336" s="138"/>
      <c r="I1336" s="138"/>
      <c r="J1336" s="138"/>
      <c r="K1336" s="138"/>
      <c r="L1336" s="138"/>
      <c r="M1336" s="138"/>
      <c r="N1336" s="138"/>
      <c r="O1336" s="138"/>
      <c r="P1336" s="138"/>
    </row>
    <row r="1337" spans="1:16">
      <c r="A1337" s="138"/>
      <c r="B1337" s="139"/>
      <c r="C1337" s="138"/>
      <c r="D1337" s="138"/>
      <c r="E1337" s="138"/>
      <c r="F1337" s="138"/>
      <c r="G1337" s="138"/>
      <c r="H1337" s="138"/>
      <c r="I1337" s="138"/>
      <c r="J1337" s="138"/>
      <c r="K1337" s="138"/>
      <c r="L1337" s="138"/>
      <c r="M1337" s="138"/>
      <c r="N1337" s="138"/>
      <c r="O1337" s="138"/>
      <c r="P1337" s="138"/>
    </row>
    <row r="1338" spans="1:16">
      <c r="A1338" s="138"/>
      <c r="B1338" s="139"/>
      <c r="C1338" s="138"/>
      <c r="D1338" s="138"/>
      <c r="E1338" s="138"/>
      <c r="F1338" s="138"/>
      <c r="G1338" s="138"/>
      <c r="H1338" s="138"/>
      <c r="I1338" s="138"/>
      <c r="J1338" s="138"/>
      <c r="K1338" s="138"/>
      <c r="L1338" s="138"/>
      <c r="M1338" s="138"/>
      <c r="N1338" s="138"/>
      <c r="O1338" s="138"/>
      <c r="P1338" s="138"/>
    </row>
    <row r="1339" spans="1:16">
      <c r="A1339" s="138"/>
      <c r="B1339" s="139"/>
      <c r="C1339" s="138"/>
      <c r="D1339" s="138"/>
      <c r="E1339" s="138"/>
      <c r="F1339" s="138"/>
      <c r="G1339" s="138"/>
      <c r="H1339" s="138"/>
      <c r="I1339" s="138"/>
      <c r="J1339" s="138"/>
      <c r="K1339" s="138"/>
      <c r="L1339" s="138"/>
      <c r="M1339" s="138"/>
      <c r="N1339" s="138"/>
      <c r="O1339" s="138"/>
      <c r="P1339" s="138"/>
    </row>
    <row r="1340" spans="1:16">
      <c r="A1340" s="138"/>
      <c r="B1340" s="139"/>
      <c r="C1340" s="138"/>
      <c r="D1340" s="138"/>
      <c r="E1340" s="138"/>
      <c r="F1340" s="138"/>
      <c r="G1340" s="138"/>
      <c r="H1340" s="138"/>
      <c r="I1340" s="138"/>
      <c r="J1340" s="138"/>
      <c r="K1340" s="138"/>
      <c r="L1340" s="138"/>
      <c r="M1340" s="138"/>
      <c r="N1340" s="138"/>
      <c r="O1340" s="138"/>
      <c r="P1340" s="138"/>
    </row>
    <row r="1341" spans="1:16">
      <c r="A1341" s="138"/>
      <c r="B1341" s="139"/>
      <c r="C1341" s="138"/>
      <c r="D1341" s="138"/>
      <c r="E1341" s="138"/>
      <c r="F1341" s="138"/>
      <c r="G1341" s="138"/>
      <c r="H1341" s="138"/>
      <c r="I1341" s="138"/>
      <c r="J1341" s="138"/>
      <c r="K1341" s="138"/>
      <c r="L1341" s="138"/>
      <c r="M1341" s="138"/>
      <c r="N1341" s="138"/>
      <c r="O1341" s="138"/>
      <c r="P1341" s="138"/>
    </row>
    <row r="1342" spans="1:16">
      <c r="A1342" s="138"/>
      <c r="B1342" s="139"/>
      <c r="C1342" s="138"/>
      <c r="D1342" s="138"/>
      <c r="E1342" s="138"/>
      <c r="F1342" s="138"/>
      <c r="G1342" s="138"/>
      <c r="H1342" s="138"/>
      <c r="I1342" s="138"/>
      <c r="J1342" s="138"/>
      <c r="K1342" s="138"/>
      <c r="L1342" s="138"/>
      <c r="M1342" s="138"/>
      <c r="N1342" s="138"/>
      <c r="O1342" s="138"/>
      <c r="P1342" s="138"/>
    </row>
    <row r="1343" spans="1:16">
      <c r="A1343" s="138"/>
      <c r="B1343" s="139"/>
      <c r="C1343" s="138"/>
      <c r="D1343" s="138"/>
      <c r="E1343" s="138"/>
      <c r="F1343" s="138"/>
      <c r="G1343" s="138"/>
      <c r="H1343" s="138"/>
      <c r="I1343" s="138"/>
      <c r="J1343" s="138"/>
      <c r="K1343" s="138"/>
      <c r="L1343" s="138"/>
      <c r="M1343" s="138"/>
      <c r="N1343" s="138"/>
      <c r="O1343" s="138"/>
      <c r="P1343" s="138"/>
    </row>
    <row r="1344" spans="1:16">
      <c r="A1344" s="138"/>
      <c r="B1344" s="139"/>
      <c r="C1344" s="138"/>
      <c r="D1344" s="138"/>
      <c r="E1344" s="138"/>
      <c r="F1344" s="138"/>
      <c r="G1344" s="138"/>
      <c r="H1344" s="138"/>
      <c r="I1344" s="138"/>
      <c r="J1344" s="138"/>
      <c r="K1344" s="138"/>
      <c r="L1344" s="138"/>
      <c r="M1344" s="138"/>
      <c r="N1344" s="138"/>
      <c r="O1344" s="138"/>
      <c r="P1344" s="138"/>
    </row>
    <row r="1345" spans="1:16">
      <c r="A1345" s="138"/>
      <c r="B1345" s="139"/>
      <c r="C1345" s="138"/>
      <c r="D1345" s="138"/>
      <c r="E1345" s="138"/>
      <c r="F1345" s="138"/>
      <c r="G1345" s="138"/>
      <c r="H1345" s="138"/>
      <c r="I1345" s="138"/>
      <c r="J1345" s="138"/>
      <c r="K1345" s="138"/>
      <c r="L1345" s="138"/>
      <c r="M1345" s="138"/>
      <c r="N1345" s="138"/>
      <c r="O1345" s="138"/>
      <c r="P1345" s="138"/>
    </row>
    <row r="1346" spans="1:16">
      <c r="A1346" s="138"/>
      <c r="B1346" s="139"/>
      <c r="C1346" s="138"/>
      <c r="D1346" s="138"/>
      <c r="E1346" s="138"/>
      <c r="F1346" s="138"/>
      <c r="G1346" s="138"/>
      <c r="H1346" s="138"/>
      <c r="I1346" s="138"/>
      <c r="J1346" s="138"/>
      <c r="K1346" s="138"/>
      <c r="L1346" s="138"/>
      <c r="M1346" s="138"/>
      <c r="N1346" s="138"/>
      <c r="O1346" s="138"/>
      <c r="P1346" s="138"/>
    </row>
    <row r="1347" spans="1:16">
      <c r="A1347" s="138"/>
      <c r="B1347" s="139"/>
      <c r="C1347" s="138"/>
      <c r="D1347" s="138"/>
      <c r="E1347" s="138"/>
      <c r="F1347" s="138"/>
      <c r="G1347" s="138"/>
      <c r="H1347" s="138"/>
      <c r="I1347" s="138"/>
      <c r="J1347" s="138"/>
      <c r="K1347" s="138"/>
      <c r="L1347" s="138"/>
      <c r="M1347" s="138"/>
      <c r="N1347" s="138"/>
      <c r="O1347" s="138"/>
      <c r="P1347" s="138"/>
    </row>
    <row r="1348" spans="1:16">
      <c r="A1348" s="138"/>
      <c r="B1348" s="139"/>
      <c r="C1348" s="138"/>
      <c r="D1348" s="138"/>
      <c r="E1348" s="138"/>
      <c r="F1348" s="138"/>
      <c r="G1348" s="138"/>
      <c r="H1348" s="138"/>
      <c r="I1348" s="138"/>
      <c r="J1348" s="138"/>
      <c r="K1348" s="138"/>
      <c r="L1348" s="138"/>
      <c r="M1348" s="138"/>
      <c r="N1348" s="138"/>
      <c r="O1348" s="138"/>
      <c r="P1348" s="138"/>
    </row>
    <row r="1349" spans="1:16">
      <c r="A1349" s="138"/>
      <c r="B1349" s="139"/>
      <c r="C1349" s="138"/>
      <c r="D1349" s="138"/>
      <c r="E1349" s="138"/>
      <c r="F1349" s="138"/>
      <c r="G1349" s="138"/>
      <c r="H1349" s="138"/>
      <c r="I1349" s="138"/>
      <c r="J1349" s="138"/>
      <c r="K1349" s="138"/>
      <c r="L1349" s="138"/>
      <c r="M1349" s="138"/>
      <c r="N1349" s="138"/>
      <c r="O1349" s="138"/>
      <c r="P1349" s="138"/>
    </row>
    <row r="1350" spans="1:16">
      <c r="A1350" s="138"/>
      <c r="B1350" s="139"/>
      <c r="C1350" s="138"/>
      <c r="D1350" s="138"/>
      <c r="E1350" s="138"/>
      <c r="F1350" s="138"/>
      <c r="G1350" s="138"/>
      <c r="H1350" s="138"/>
      <c r="I1350" s="138"/>
      <c r="J1350" s="138"/>
      <c r="K1350" s="138"/>
      <c r="L1350" s="138"/>
      <c r="M1350" s="138"/>
      <c r="N1350" s="138"/>
      <c r="O1350" s="138"/>
      <c r="P1350" s="138"/>
    </row>
    <row r="1351" spans="1:16">
      <c r="A1351" s="138"/>
      <c r="B1351" s="139"/>
      <c r="C1351" s="138"/>
      <c r="D1351" s="138"/>
      <c r="E1351" s="138"/>
      <c r="F1351" s="138"/>
      <c r="G1351" s="138"/>
      <c r="H1351" s="138"/>
      <c r="I1351" s="138"/>
      <c r="J1351" s="138"/>
      <c r="K1351" s="138"/>
      <c r="L1351" s="138"/>
      <c r="M1351" s="138"/>
      <c r="N1351" s="138"/>
      <c r="O1351" s="138"/>
      <c r="P1351" s="138"/>
    </row>
    <row r="1352" spans="1:16">
      <c r="A1352" s="138"/>
      <c r="B1352" s="139"/>
      <c r="C1352" s="138"/>
      <c r="D1352" s="138"/>
      <c r="E1352" s="138"/>
      <c r="F1352" s="138"/>
      <c r="G1352" s="138"/>
      <c r="H1352" s="138"/>
      <c r="I1352" s="138"/>
      <c r="J1352" s="138"/>
      <c r="K1352" s="138"/>
      <c r="L1352" s="138"/>
      <c r="M1352" s="138"/>
      <c r="N1352" s="138"/>
      <c r="O1352" s="138"/>
      <c r="P1352" s="138"/>
    </row>
    <row r="1353" spans="1:16">
      <c r="A1353" s="138"/>
      <c r="B1353" s="139"/>
      <c r="C1353" s="138"/>
      <c r="D1353" s="138"/>
      <c r="E1353" s="138"/>
      <c r="F1353" s="138"/>
      <c r="G1353" s="138"/>
      <c r="H1353" s="138"/>
      <c r="I1353" s="138"/>
      <c r="J1353" s="138"/>
      <c r="K1353" s="138"/>
      <c r="L1353" s="138"/>
      <c r="M1353" s="138"/>
      <c r="N1353" s="138"/>
      <c r="O1353" s="138"/>
      <c r="P1353" s="138"/>
    </row>
    <row r="1354" spans="1:16">
      <c r="A1354" s="138"/>
      <c r="B1354" s="139"/>
      <c r="C1354" s="138"/>
      <c r="D1354" s="138"/>
      <c r="E1354" s="138"/>
      <c r="F1354" s="138"/>
      <c r="G1354" s="138"/>
      <c r="H1354" s="138"/>
      <c r="I1354" s="138"/>
      <c r="J1354" s="138"/>
      <c r="K1354" s="138"/>
      <c r="L1354" s="138"/>
      <c r="M1354" s="138"/>
      <c r="N1354" s="138"/>
      <c r="O1354" s="138"/>
      <c r="P1354" s="138"/>
    </row>
    <row r="1355" spans="1:16">
      <c r="A1355" s="138"/>
      <c r="B1355" s="139"/>
      <c r="C1355" s="138"/>
      <c r="D1355" s="138"/>
      <c r="E1355" s="138"/>
      <c r="F1355" s="138"/>
      <c r="G1355" s="138"/>
      <c r="H1355" s="138"/>
      <c r="I1355" s="138"/>
      <c r="J1355" s="138"/>
      <c r="K1355" s="138"/>
      <c r="L1355" s="138"/>
      <c r="M1355" s="138"/>
      <c r="N1355" s="138"/>
      <c r="O1355" s="138"/>
      <c r="P1355" s="138"/>
    </row>
    <row r="1356" spans="1:16">
      <c r="A1356" s="138"/>
      <c r="B1356" s="139"/>
      <c r="C1356" s="138"/>
      <c r="D1356" s="138"/>
      <c r="E1356" s="138"/>
      <c r="F1356" s="138"/>
      <c r="G1356" s="138"/>
      <c r="H1356" s="138"/>
      <c r="I1356" s="138"/>
      <c r="J1356" s="138"/>
      <c r="K1356" s="138"/>
      <c r="L1356" s="138"/>
      <c r="M1356" s="138"/>
      <c r="N1356" s="138"/>
      <c r="O1356" s="138"/>
      <c r="P1356" s="138"/>
    </row>
    <row r="1357" spans="1:16">
      <c r="A1357" s="138"/>
      <c r="B1357" s="139"/>
      <c r="C1357" s="138"/>
      <c r="D1357" s="138"/>
      <c r="E1357" s="138"/>
      <c r="F1357" s="138"/>
      <c r="G1357" s="138"/>
      <c r="H1357" s="138"/>
      <c r="I1357" s="138"/>
      <c r="J1357" s="138"/>
      <c r="K1357" s="138"/>
      <c r="L1357" s="138"/>
      <c r="M1357" s="138"/>
      <c r="N1357" s="138"/>
      <c r="O1357" s="138"/>
      <c r="P1357" s="138"/>
    </row>
    <row r="1358" spans="1:16">
      <c r="A1358" s="138"/>
      <c r="B1358" s="139"/>
      <c r="C1358" s="138"/>
      <c r="D1358" s="138"/>
      <c r="E1358" s="138"/>
      <c r="F1358" s="138"/>
      <c r="G1358" s="138"/>
      <c r="H1358" s="138"/>
      <c r="I1358" s="138"/>
      <c r="J1358" s="138"/>
      <c r="K1358" s="138"/>
      <c r="L1358" s="138"/>
      <c r="M1358" s="138"/>
      <c r="N1358" s="138"/>
      <c r="O1358" s="138"/>
      <c r="P1358" s="138"/>
    </row>
    <row r="1359" spans="1:16">
      <c r="A1359" s="138"/>
      <c r="B1359" s="139"/>
      <c r="C1359" s="138"/>
      <c r="D1359" s="138"/>
      <c r="E1359" s="138"/>
      <c r="F1359" s="138"/>
      <c r="G1359" s="138"/>
      <c r="H1359" s="138"/>
      <c r="I1359" s="138"/>
      <c r="J1359" s="138"/>
      <c r="K1359" s="138"/>
      <c r="L1359" s="138"/>
      <c r="M1359" s="138"/>
      <c r="N1359" s="138"/>
      <c r="O1359" s="138"/>
      <c r="P1359" s="138"/>
    </row>
    <row r="1360" spans="1:16">
      <c r="A1360" s="138"/>
      <c r="B1360" s="139"/>
      <c r="C1360" s="138"/>
      <c r="D1360" s="138"/>
      <c r="E1360" s="138"/>
      <c r="F1360" s="138"/>
      <c r="G1360" s="138"/>
      <c r="H1360" s="138"/>
      <c r="I1360" s="138"/>
      <c r="J1360" s="138"/>
      <c r="K1360" s="138"/>
      <c r="L1360" s="138"/>
      <c r="M1360" s="138"/>
      <c r="N1360" s="138"/>
      <c r="O1360" s="138"/>
      <c r="P1360" s="138"/>
    </row>
    <row r="1361" spans="1:16">
      <c r="A1361" s="138"/>
      <c r="B1361" s="139"/>
      <c r="C1361" s="138"/>
      <c r="D1361" s="138"/>
      <c r="E1361" s="138"/>
      <c r="F1361" s="138"/>
      <c r="G1361" s="138"/>
      <c r="H1361" s="138"/>
      <c r="I1361" s="138"/>
      <c r="J1361" s="138"/>
      <c r="K1361" s="138"/>
      <c r="L1361" s="138"/>
      <c r="M1361" s="138"/>
      <c r="N1361" s="138"/>
      <c r="O1361" s="138"/>
      <c r="P1361" s="138"/>
    </row>
    <row r="1362" spans="1:16">
      <c r="A1362" s="138"/>
      <c r="B1362" s="139"/>
      <c r="C1362" s="138"/>
      <c r="D1362" s="138"/>
      <c r="E1362" s="138"/>
      <c r="F1362" s="138"/>
      <c r="G1362" s="138"/>
      <c r="H1362" s="138"/>
      <c r="I1362" s="138"/>
      <c r="J1362" s="138"/>
      <c r="K1362" s="138"/>
      <c r="L1362" s="138"/>
      <c r="M1362" s="138"/>
      <c r="N1362" s="138"/>
      <c r="O1362" s="138"/>
      <c r="P1362" s="138"/>
    </row>
    <row r="1363" spans="1:16">
      <c r="A1363" s="138"/>
      <c r="B1363" s="139"/>
      <c r="C1363" s="138"/>
      <c r="D1363" s="138"/>
      <c r="E1363" s="138"/>
      <c r="F1363" s="138"/>
      <c r="G1363" s="138"/>
      <c r="H1363" s="138"/>
      <c r="I1363" s="138"/>
      <c r="J1363" s="138"/>
      <c r="K1363" s="138"/>
      <c r="L1363" s="138"/>
      <c r="M1363" s="138"/>
      <c r="N1363" s="138"/>
      <c r="O1363" s="138"/>
      <c r="P1363" s="138"/>
    </row>
    <row r="1364" spans="1:16">
      <c r="A1364" s="138"/>
      <c r="B1364" s="139"/>
      <c r="C1364" s="138"/>
      <c r="D1364" s="138"/>
      <c r="E1364" s="138"/>
      <c r="F1364" s="138"/>
      <c r="G1364" s="138"/>
      <c r="H1364" s="138"/>
      <c r="I1364" s="138"/>
      <c r="J1364" s="138"/>
      <c r="K1364" s="138"/>
      <c r="L1364" s="138"/>
      <c r="M1364" s="138"/>
      <c r="N1364" s="138"/>
      <c r="O1364" s="138"/>
      <c r="P1364" s="138"/>
    </row>
    <row r="1365" spans="1:16">
      <c r="A1365" s="138"/>
      <c r="B1365" s="139"/>
      <c r="C1365" s="138"/>
      <c r="D1365" s="138"/>
      <c r="E1365" s="138"/>
      <c r="F1365" s="138"/>
      <c r="G1365" s="138"/>
      <c r="H1365" s="138"/>
      <c r="I1365" s="138"/>
      <c r="J1365" s="138"/>
      <c r="K1365" s="138"/>
      <c r="L1365" s="138"/>
      <c r="M1365" s="138"/>
      <c r="N1365" s="138"/>
      <c r="O1365" s="138"/>
      <c r="P1365" s="138"/>
    </row>
    <row r="1366" spans="1:16">
      <c r="A1366" s="138"/>
      <c r="B1366" s="139"/>
      <c r="C1366" s="138"/>
      <c r="D1366" s="138"/>
      <c r="E1366" s="138"/>
      <c r="F1366" s="138"/>
      <c r="G1366" s="138"/>
      <c r="H1366" s="138"/>
      <c r="I1366" s="138"/>
      <c r="J1366" s="138"/>
      <c r="K1366" s="138"/>
      <c r="L1366" s="138"/>
      <c r="M1366" s="138"/>
      <c r="N1366" s="138"/>
      <c r="O1366" s="138"/>
      <c r="P1366" s="138"/>
    </row>
    <row r="1367" spans="1:16">
      <c r="A1367" s="138"/>
      <c r="B1367" s="139"/>
      <c r="C1367" s="138"/>
      <c r="D1367" s="138"/>
      <c r="E1367" s="138"/>
      <c r="F1367" s="138"/>
      <c r="G1367" s="138"/>
      <c r="H1367" s="138"/>
      <c r="I1367" s="138"/>
      <c r="J1367" s="138"/>
      <c r="K1367" s="138"/>
      <c r="L1367" s="138"/>
      <c r="M1367" s="138"/>
      <c r="N1367" s="138"/>
      <c r="O1367" s="138"/>
      <c r="P1367" s="138"/>
    </row>
    <row r="1368" spans="1:16">
      <c r="A1368" s="138"/>
      <c r="B1368" s="139"/>
      <c r="C1368" s="138"/>
      <c r="D1368" s="138"/>
      <c r="E1368" s="138"/>
      <c r="F1368" s="138"/>
      <c r="G1368" s="138"/>
      <c r="H1368" s="138"/>
      <c r="I1368" s="138"/>
      <c r="J1368" s="138"/>
      <c r="K1368" s="138"/>
      <c r="L1368" s="138"/>
      <c r="M1368" s="138"/>
      <c r="N1368" s="138"/>
      <c r="O1368" s="138"/>
      <c r="P1368" s="138"/>
    </row>
    <row r="1369" spans="1:16">
      <c r="A1369" s="138"/>
      <c r="B1369" s="139"/>
      <c r="C1369" s="138"/>
      <c r="D1369" s="138"/>
      <c r="E1369" s="138"/>
      <c r="F1369" s="138"/>
      <c r="G1369" s="138"/>
      <c r="H1369" s="138"/>
      <c r="I1369" s="138"/>
      <c r="J1369" s="138"/>
      <c r="K1369" s="138"/>
      <c r="L1369" s="138"/>
      <c r="M1369" s="138"/>
      <c r="N1369" s="138"/>
      <c r="O1369" s="138"/>
      <c r="P1369" s="138"/>
    </row>
    <row r="1370" spans="1:16">
      <c r="A1370" s="138"/>
      <c r="B1370" s="139"/>
      <c r="C1370" s="138"/>
      <c r="D1370" s="138"/>
      <c r="E1370" s="138"/>
      <c r="F1370" s="138"/>
      <c r="G1370" s="138"/>
      <c r="H1370" s="138"/>
      <c r="I1370" s="138"/>
      <c r="J1370" s="138"/>
      <c r="K1370" s="138"/>
      <c r="L1370" s="138"/>
      <c r="M1370" s="138"/>
      <c r="N1370" s="138"/>
      <c r="O1370" s="138"/>
      <c r="P1370" s="138"/>
    </row>
    <row r="1371" spans="1:16">
      <c r="A1371" s="138"/>
      <c r="B1371" s="139"/>
      <c r="C1371" s="138"/>
      <c r="D1371" s="138"/>
      <c r="E1371" s="138"/>
      <c r="F1371" s="138"/>
      <c r="G1371" s="138"/>
      <c r="H1371" s="138"/>
      <c r="I1371" s="138"/>
      <c r="J1371" s="138"/>
      <c r="K1371" s="138"/>
      <c r="L1371" s="138"/>
      <c r="M1371" s="138"/>
      <c r="N1371" s="138"/>
      <c r="O1371" s="138"/>
      <c r="P1371" s="138"/>
    </row>
    <row r="1372" spans="1:16">
      <c r="A1372" s="138"/>
      <c r="B1372" s="139"/>
      <c r="C1372" s="138"/>
      <c r="D1372" s="138"/>
      <c r="E1372" s="138"/>
      <c r="F1372" s="138"/>
      <c r="G1372" s="138"/>
      <c r="H1372" s="138"/>
      <c r="I1372" s="138"/>
      <c r="J1372" s="138"/>
      <c r="K1372" s="138"/>
      <c r="L1372" s="138"/>
      <c r="M1372" s="138"/>
      <c r="N1372" s="138"/>
      <c r="O1372" s="138"/>
      <c r="P1372" s="138"/>
    </row>
    <row r="1373" spans="1:16">
      <c r="A1373" s="138"/>
      <c r="B1373" s="139"/>
      <c r="C1373" s="138"/>
      <c r="D1373" s="138"/>
      <c r="E1373" s="138"/>
      <c r="F1373" s="138"/>
      <c r="G1373" s="138"/>
      <c r="H1373" s="138"/>
      <c r="I1373" s="138"/>
      <c r="J1373" s="138"/>
      <c r="K1373" s="138"/>
      <c r="L1373" s="138"/>
      <c r="M1373" s="138"/>
      <c r="N1373" s="138"/>
      <c r="O1373" s="138"/>
      <c r="P1373" s="138"/>
    </row>
    <row r="1374" spans="1:16">
      <c r="A1374" s="138"/>
      <c r="B1374" s="139"/>
      <c r="C1374" s="138"/>
      <c r="D1374" s="138"/>
      <c r="E1374" s="138"/>
      <c r="F1374" s="138"/>
      <c r="G1374" s="138"/>
      <c r="H1374" s="138"/>
      <c r="I1374" s="138"/>
      <c r="J1374" s="138"/>
      <c r="K1374" s="138"/>
      <c r="L1374" s="138"/>
      <c r="M1374" s="138"/>
      <c r="N1374" s="138"/>
      <c r="O1374" s="138"/>
      <c r="P1374" s="138"/>
    </row>
    <row r="1375" spans="1:16">
      <c r="A1375" s="138"/>
      <c r="B1375" s="139"/>
      <c r="C1375" s="138"/>
      <c r="D1375" s="138"/>
      <c r="E1375" s="138"/>
      <c r="F1375" s="138"/>
      <c r="G1375" s="138"/>
      <c r="H1375" s="138"/>
      <c r="I1375" s="138"/>
      <c r="J1375" s="138"/>
      <c r="K1375" s="138"/>
      <c r="L1375" s="138"/>
      <c r="M1375" s="138"/>
      <c r="N1375" s="138"/>
      <c r="O1375" s="138"/>
      <c r="P1375" s="138"/>
    </row>
    <row r="1376" spans="1:16">
      <c r="A1376" s="138"/>
      <c r="B1376" s="139"/>
      <c r="C1376" s="138"/>
      <c r="D1376" s="138"/>
      <c r="E1376" s="138"/>
      <c r="F1376" s="138"/>
      <c r="G1376" s="138"/>
      <c r="H1376" s="138"/>
      <c r="I1376" s="138"/>
      <c r="J1376" s="138"/>
      <c r="K1376" s="138"/>
      <c r="L1376" s="138"/>
      <c r="M1376" s="138"/>
      <c r="N1376" s="138"/>
      <c r="O1376" s="138"/>
      <c r="P1376" s="138"/>
    </row>
    <row r="1377" spans="1:16">
      <c r="A1377" s="138"/>
      <c r="B1377" s="139"/>
      <c r="C1377" s="138"/>
      <c r="D1377" s="138"/>
      <c r="E1377" s="138"/>
      <c r="F1377" s="138"/>
      <c r="G1377" s="138"/>
      <c r="H1377" s="138"/>
      <c r="I1377" s="138"/>
      <c r="J1377" s="138"/>
      <c r="K1377" s="138"/>
      <c r="L1377" s="138"/>
      <c r="M1377" s="138"/>
      <c r="N1377" s="138"/>
      <c r="O1377" s="138"/>
      <c r="P1377" s="138"/>
    </row>
    <row r="1378" spans="1:16">
      <c r="A1378" s="138"/>
      <c r="B1378" s="139"/>
      <c r="C1378" s="138"/>
      <c r="D1378" s="138"/>
      <c r="E1378" s="138"/>
      <c r="F1378" s="138"/>
      <c r="G1378" s="138"/>
      <c r="H1378" s="138"/>
      <c r="I1378" s="138"/>
      <c r="J1378" s="138"/>
      <c r="K1378" s="138"/>
      <c r="L1378" s="138"/>
      <c r="M1378" s="138"/>
      <c r="N1378" s="138"/>
      <c r="O1378" s="138"/>
      <c r="P1378" s="138"/>
    </row>
    <row r="1379" spans="1:16">
      <c r="A1379" s="138"/>
      <c r="B1379" s="139"/>
      <c r="C1379" s="138"/>
      <c r="D1379" s="138"/>
      <c r="E1379" s="138"/>
      <c r="F1379" s="138"/>
      <c r="G1379" s="138"/>
      <c r="H1379" s="138"/>
      <c r="I1379" s="138"/>
      <c r="J1379" s="138"/>
      <c r="K1379" s="138"/>
      <c r="L1379" s="138"/>
      <c r="M1379" s="138"/>
      <c r="N1379" s="138"/>
      <c r="O1379" s="138"/>
      <c r="P1379" s="138"/>
    </row>
    <row r="1380" spans="1:16">
      <c r="A1380" s="138"/>
      <c r="B1380" s="139"/>
      <c r="C1380" s="138"/>
      <c r="D1380" s="138"/>
      <c r="E1380" s="138"/>
      <c r="F1380" s="138"/>
      <c r="G1380" s="138"/>
      <c r="H1380" s="138"/>
      <c r="I1380" s="138"/>
      <c r="J1380" s="138"/>
      <c r="K1380" s="138"/>
      <c r="L1380" s="138"/>
      <c r="M1380" s="138"/>
      <c r="N1380" s="138"/>
      <c r="O1380" s="138"/>
      <c r="P1380" s="138"/>
    </row>
    <row r="1381" spans="1:16">
      <c r="A1381" s="138"/>
      <c r="B1381" s="139"/>
      <c r="C1381" s="138"/>
      <c r="D1381" s="138"/>
      <c r="E1381" s="138"/>
      <c r="F1381" s="138"/>
      <c r="G1381" s="138"/>
      <c r="H1381" s="138"/>
      <c r="I1381" s="138"/>
      <c r="J1381" s="138"/>
      <c r="K1381" s="138"/>
      <c r="L1381" s="138"/>
      <c r="M1381" s="138"/>
      <c r="N1381" s="138"/>
      <c r="O1381" s="138"/>
      <c r="P1381" s="138"/>
    </row>
    <row r="1382" spans="1:16">
      <c r="A1382" s="138"/>
      <c r="B1382" s="139"/>
      <c r="C1382" s="138"/>
      <c r="D1382" s="138"/>
      <c r="E1382" s="138"/>
      <c r="F1382" s="138"/>
      <c r="G1382" s="138"/>
      <c r="H1382" s="138"/>
      <c r="I1382" s="138"/>
      <c r="J1382" s="138"/>
      <c r="K1382" s="138"/>
      <c r="L1382" s="138"/>
      <c r="M1382" s="138"/>
      <c r="N1382" s="138"/>
      <c r="O1382" s="138"/>
      <c r="P1382" s="138"/>
    </row>
    <row r="1383" spans="1:16">
      <c r="A1383" s="138"/>
      <c r="B1383" s="139"/>
      <c r="C1383" s="138"/>
      <c r="D1383" s="138"/>
      <c r="E1383" s="138"/>
      <c r="F1383" s="138"/>
      <c r="G1383" s="138"/>
      <c r="H1383" s="138"/>
      <c r="I1383" s="138"/>
      <c r="J1383" s="138"/>
      <c r="K1383" s="138"/>
      <c r="L1383" s="138"/>
      <c r="M1383" s="138"/>
      <c r="N1383" s="138"/>
      <c r="O1383" s="138"/>
      <c r="P1383" s="138"/>
    </row>
    <row r="1384" spans="1:16">
      <c r="A1384" s="138"/>
      <c r="B1384" s="139"/>
      <c r="C1384" s="138"/>
      <c r="D1384" s="138"/>
      <c r="E1384" s="138"/>
      <c r="F1384" s="138"/>
      <c r="G1384" s="138"/>
      <c r="H1384" s="138"/>
      <c r="I1384" s="138"/>
      <c r="J1384" s="138"/>
      <c r="K1384" s="138"/>
      <c r="L1384" s="138"/>
      <c r="M1384" s="138"/>
      <c r="N1384" s="138"/>
      <c r="O1384" s="138"/>
      <c r="P1384" s="138"/>
    </row>
    <row r="1385" spans="1:16">
      <c r="A1385" s="138"/>
      <c r="B1385" s="139"/>
      <c r="C1385" s="138"/>
      <c r="D1385" s="138"/>
      <c r="E1385" s="138"/>
      <c r="F1385" s="138"/>
      <c r="G1385" s="138"/>
      <c r="H1385" s="138"/>
      <c r="I1385" s="138"/>
      <c r="J1385" s="138"/>
      <c r="K1385" s="138"/>
      <c r="L1385" s="138"/>
      <c r="M1385" s="138"/>
      <c r="N1385" s="138"/>
      <c r="O1385" s="138"/>
      <c r="P1385" s="138"/>
    </row>
    <row r="1386" spans="1:16">
      <c r="A1386" s="138"/>
      <c r="B1386" s="139"/>
      <c r="C1386" s="138"/>
      <c r="D1386" s="138"/>
      <c r="E1386" s="138"/>
      <c r="F1386" s="138"/>
      <c r="G1386" s="138"/>
      <c r="H1386" s="138"/>
      <c r="I1386" s="138"/>
      <c r="J1386" s="138"/>
      <c r="K1386" s="138"/>
      <c r="L1386" s="138"/>
      <c r="M1386" s="138"/>
      <c r="N1386" s="138"/>
      <c r="O1386" s="138"/>
      <c r="P1386" s="138"/>
    </row>
    <row r="1387" spans="1:16">
      <c r="A1387" s="138"/>
      <c r="B1387" s="139"/>
      <c r="C1387" s="138"/>
      <c r="D1387" s="138"/>
      <c r="E1387" s="138"/>
      <c r="F1387" s="138"/>
      <c r="G1387" s="138"/>
      <c r="H1387" s="138"/>
      <c r="I1387" s="138"/>
      <c r="J1387" s="138"/>
      <c r="K1387" s="138"/>
      <c r="L1387" s="138"/>
      <c r="M1387" s="138"/>
      <c r="N1387" s="138"/>
      <c r="O1387" s="138"/>
      <c r="P1387" s="138"/>
    </row>
    <row r="1388" spans="1:16">
      <c r="A1388" s="138"/>
      <c r="B1388" s="139"/>
      <c r="C1388" s="138"/>
      <c r="D1388" s="138"/>
      <c r="E1388" s="138"/>
      <c r="F1388" s="138"/>
      <c r="G1388" s="138"/>
      <c r="H1388" s="138"/>
      <c r="I1388" s="138"/>
      <c r="J1388" s="138"/>
      <c r="K1388" s="138"/>
      <c r="L1388" s="138"/>
      <c r="M1388" s="138"/>
      <c r="N1388" s="138"/>
      <c r="O1388" s="138"/>
      <c r="P1388" s="138"/>
    </row>
    <row r="1389" spans="1:16">
      <c r="A1389" s="138"/>
      <c r="B1389" s="139"/>
      <c r="C1389" s="138"/>
      <c r="D1389" s="138"/>
      <c r="E1389" s="138"/>
      <c r="F1389" s="138"/>
      <c r="G1389" s="138"/>
      <c r="H1389" s="138"/>
      <c r="I1389" s="138"/>
      <c r="J1389" s="138"/>
      <c r="K1389" s="138"/>
      <c r="L1389" s="138"/>
      <c r="M1389" s="138"/>
      <c r="N1389" s="138"/>
      <c r="O1389" s="138"/>
      <c r="P1389" s="138"/>
    </row>
    <row r="1390" spans="1:16">
      <c r="A1390" s="138"/>
      <c r="B1390" s="139"/>
      <c r="C1390" s="138"/>
      <c r="D1390" s="138"/>
      <c r="E1390" s="138"/>
      <c r="F1390" s="138"/>
      <c r="G1390" s="138"/>
      <c r="H1390" s="138"/>
      <c r="I1390" s="138"/>
      <c r="J1390" s="138"/>
      <c r="K1390" s="138"/>
      <c r="L1390" s="138"/>
      <c r="M1390" s="138"/>
      <c r="N1390" s="138"/>
      <c r="O1390" s="138"/>
      <c r="P1390" s="138"/>
    </row>
    <row r="1391" spans="1:16">
      <c r="A1391" s="138"/>
      <c r="B1391" s="139"/>
      <c r="C1391" s="138"/>
      <c r="D1391" s="138"/>
      <c r="E1391" s="138"/>
      <c r="F1391" s="138"/>
      <c r="G1391" s="138"/>
      <c r="H1391" s="138"/>
      <c r="I1391" s="138"/>
      <c r="J1391" s="138"/>
      <c r="K1391" s="138"/>
      <c r="L1391" s="138"/>
      <c r="M1391" s="138"/>
      <c r="N1391" s="138"/>
      <c r="O1391" s="138"/>
      <c r="P1391" s="138"/>
    </row>
    <row r="1392" spans="1:16">
      <c r="A1392" s="138"/>
      <c r="B1392" s="139"/>
      <c r="C1392" s="138"/>
      <c r="D1392" s="138"/>
      <c r="E1392" s="138"/>
      <c r="F1392" s="138"/>
      <c r="G1392" s="138"/>
      <c r="H1392" s="138"/>
      <c r="I1392" s="138"/>
      <c r="J1392" s="138"/>
      <c r="K1392" s="138"/>
      <c r="L1392" s="138"/>
      <c r="M1392" s="138"/>
      <c r="N1392" s="138"/>
      <c r="O1392" s="138"/>
      <c r="P1392" s="138"/>
    </row>
    <row r="1393" spans="1:16">
      <c r="A1393" s="138"/>
      <c r="B1393" s="139"/>
      <c r="C1393" s="138"/>
      <c r="D1393" s="138"/>
      <c r="E1393" s="138"/>
      <c r="F1393" s="138"/>
      <c r="G1393" s="138"/>
      <c r="H1393" s="138"/>
      <c r="I1393" s="138"/>
      <c r="J1393" s="138"/>
      <c r="K1393" s="138"/>
      <c r="L1393" s="138"/>
      <c r="M1393" s="138"/>
      <c r="N1393" s="138"/>
      <c r="O1393" s="138"/>
      <c r="P1393" s="138"/>
    </row>
    <row r="1394" spans="1:16">
      <c r="A1394" s="138"/>
      <c r="B1394" s="139"/>
      <c r="C1394" s="138"/>
      <c r="D1394" s="138"/>
      <c r="E1394" s="138"/>
      <c r="F1394" s="138"/>
      <c r="G1394" s="138"/>
      <c r="H1394" s="138"/>
      <c r="I1394" s="138"/>
      <c r="J1394" s="138"/>
      <c r="K1394" s="138"/>
      <c r="L1394" s="138"/>
      <c r="M1394" s="138"/>
      <c r="N1394" s="138"/>
      <c r="O1394" s="138"/>
      <c r="P1394" s="138"/>
    </row>
    <row r="1395" spans="1:16">
      <c r="A1395" s="138"/>
      <c r="B1395" s="139"/>
      <c r="C1395" s="138"/>
      <c r="D1395" s="138"/>
      <c r="E1395" s="138"/>
      <c r="F1395" s="138"/>
      <c r="G1395" s="138"/>
      <c r="H1395" s="138"/>
      <c r="I1395" s="138"/>
      <c r="J1395" s="138"/>
      <c r="K1395" s="138"/>
      <c r="L1395" s="138"/>
      <c r="M1395" s="138"/>
      <c r="N1395" s="138"/>
      <c r="O1395" s="138"/>
      <c r="P1395" s="138"/>
    </row>
    <row r="1396" spans="1:16">
      <c r="A1396" s="138"/>
      <c r="B1396" s="139"/>
      <c r="C1396" s="138"/>
      <c r="D1396" s="138"/>
      <c r="E1396" s="138"/>
      <c r="F1396" s="138"/>
      <c r="G1396" s="138"/>
      <c r="H1396" s="138"/>
      <c r="I1396" s="138"/>
      <c r="J1396" s="138"/>
      <c r="K1396" s="138"/>
      <c r="L1396" s="138"/>
      <c r="M1396" s="138"/>
      <c r="N1396" s="138"/>
      <c r="O1396" s="138"/>
      <c r="P1396" s="138"/>
    </row>
    <row r="1397" spans="1:16">
      <c r="A1397" s="138"/>
      <c r="B1397" s="139"/>
      <c r="C1397" s="138"/>
      <c r="D1397" s="138"/>
      <c r="E1397" s="138"/>
      <c r="F1397" s="138"/>
      <c r="G1397" s="138"/>
      <c r="H1397" s="138"/>
      <c r="I1397" s="138"/>
      <c r="J1397" s="138"/>
      <c r="K1397" s="138"/>
      <c r="L1397" s="138"/>
      <c r="M1397" s="138"/>
      <c r="N1397" s="138"/>
      <c r="O1397" s="138"/>
      <c r="P1397" s="138"/>
    </row>
    <row r="1398" spans="1:16">
      <c r="A1398" s="138"/>
      <c r="B1398" s="139"/>
      <c r="C1398" s="138"/>
      <c r="D1398" s="138"/>
      <c r="E1398" s="138"/>
      <c r="F1398" s="138"/>
      <c r="G1398" s="138"/>
      <c r="H1398" s="138"/>
      <c r="I1398" s="138"/>
      <c r="J1398" s="138"/>
      <c r="K1398" s="138"/>
      <c r="L1398" s="138"/>
      <c r="M1398" s="138"/>
      <c r="N1398" s="138"/>
      <c r="O1398" s="138"/>
      <c r="P1398" s="138"/>
    </row>
    <row r="1399" spans="1:16">
      <c r="A1399" s="138"/>
      <c r="B1399" s="139"/>
      <c r="C1399" s="138"/>
      <c r="D1399" s="138"/>
      <c r="E1399" s="138"/>
      <c r="F1399" s="138"/>
      <c r="G1399" s="138"/>
      <c r="H1399" s="138"/>
      <c r="I1399" s="138"/>
      <c r="J1399" s="138"/>
      <c r="K1399" s="138"/>
      <c r="L1399" s="138"/>
      <c r="M1399" s="138"/>
      <c r="N1399" s="138"/>
      <c r="O1399" s="138"/>
      <c r="P1399" s="138"/>
    </row>
    <row r="1400" spans="1:16">
      <c r="A1400" s="138"/>
      <c r="B1400" s="139"/>
      <c r="C1400" s="138"/>
      <c r="D1400" s="138"/>
      <c r="E1400" s="138"/>
      <c r="F1400" s="138"/>
      <c r="G1400" s="138"/>
      <c r="H1400" s="138"/>
      <c r="I1400" s="138"/>
      <c r="J1400" s="138"/>
      <c r="K1400" s="138"/>
      <c r="L1400" s="138"/>
      <c r="M1400" s="138"/>
      <c r="N1400" s="138"/>
      <c r="O1400" s="138"/>
      <c r="P1400" s="138"/>
    </row>
    <row r="1401" spans="1:16">
      <c r="A1401" s="138"/>
      <c r="B1401" s="139"/>
      <c r="C1401" s="138"/>
      <c r="D1401" s="138"/>
      <c r="E1401" s="138"/>
      <c r="F1401" s="138"/>
      <c r="G1401" s="138"/>
      <c r="H1401" s="138"/>
      <c r="I1401" s="138"/>
      <c r="J1401" s="138"/>
      <c r="K1401" s="138"/>
      <c r="L1401" s="138"/>
      <c r="M1401" s="138"/>
      <c r="N1401" s="138"/>
      <c r="O1401" s="138"/>
      <c r="P1401" s="138"/>
    </row>
    <row r="1402" spans="1:16">
      <c r="A1402" s="138"/>
      <c r="B1402" s="139"/>
      <c r="C1402" s="138"/>
      <c r="D1402" s="138"/>
      <c r="E1402" s="138"/>
      <c r="F1402" s="138"/>
      <c r="G1402" s="138"/>
      <c r="H1402" s="138"/>
      <c r="I1402" s="138"/>
      <c r="J1402" s="138"/>
      <c r="K1402" s="138"/>
      <c r="L1402" s="138"/>
      <c r="M1402" s="138"/>
      <c r="N1402" s="138"/>
      <c r="O1402" s="138"/>
      <c r="P1402" s="138"/>
    </row>
    <row r="1403" spans="1:16">
      <c r="A1403" s="138"/>
      <c r="B1403" s="139"/>
      <c r="C1403" s="138"/>
      <c r="D1403" s="138"/>
      <c r="E1403" s="138"/>
      <c r="F1403" s="138"/>
      <c r="G1403" s="138"/>
      <c r="H1403" s="138"/>
      <c r="I1403" s="138"/>
      <c r="J1403" s="138"/>
      <c r="K1403" s="138"/>
      <c r="L1403" s="138"/>
      <c r="M1403" s="138"/>
      <c r="N1403" s="138"/>
      <c r="O1403" s="138"/>
      <c r="P1403" s="138"/>
    </row>
    <row r="1404" spans="1:16">
      <c r="A1404" s="138"/>
      <c r="B1404" s="139"/>
      <c r="C1404" s="138"/>
      <c r="D1404" s="138"/>
      <c r="E1404" s="138"/>
      <c r="F1404" s="138"/>
      <c r="G1404" s="138"/>
      <c r="H1404" s="138"/>
      <c r="I1404" s="138"/>
      <c r="J1404" s="138"/>
      <c r="K1404" s="138"/>
      <c r="L1404" s="138"/>
      <c r="M1404" s="138"/>
      <c r="N1404" s="138"/>
      <c r="O1404" s="138"/>
      <c r="P1404" s="138"/>
    </row>
    <row r="1405" spans="1:16">
      <c r="A1405" s="138"/>
      <c r="B1405" s="139"/>
      <c r="C1405" s="138"/>
      <c r="D1405" s="138"/>
      <c r="E1405" s="138"/>
      <c r="F1405" s="138"/>
      <c r="G1405" s="138"/>
      <c r="H1405" s="138"/>
      <c r="I1405" s="138"/>
      <c r="J1405" s="138"/>
      <c r="K1405" s="138"/>
      <c r="L1405" s="138"/>
      <c r="M1405" s="138"/>
      <c r="N1405" s="138"/>
      <c r="O1405" s="138"/>
      <c r="P1405" s="138"/>
    </row>
    <row r="1406" spans="1:16">
      <c r="A1406" s="138"/>
      <c r="B1406" s="139"/>
      <c r="C1406" s="138"/>
      <c r="D1406" s="138"/>
      <c r="E1406" s="138"/>
      <c r="F1406" s="138"/>
      <c r="G1406" s="138"/>
      <c r="H1406" s="138"/>
      <c r="I1406" s="138"/>
      <c r="J1406" s="138"/>
      <c r="K1406" s="138"/>
      <c r="L1406" s="138"/>
      <c r="M1406" s="138"/>
      <c r="N1406" s="138"/>
      <c r="O1406" s="138"/>
      <c r="P1406" s="138"/>
    </row>
    <row r="1407" spans="1:16">
      <c r="A1407" s="138"/>
      <c r="B1407" s="139"/>
      <c r="C1407" s="138"/>
      <c r="D1407" s="138"/>
      <c r="E1407" s="138"/>
      <c r="F1407" s="138"/>
      <c r="G1407" s="138"/>
      <c r="H1407" s="138"/>
      <c r="I1407" s="138"/>
      <c r="J1407" s="138"/>
      <c r="K1407" s="138"/>
      <c r="L1407" s="138"/>
      <c r="M1407" s="138"/>
      <c r="N1407" s="138"/>
      <c r="O1407" s="138"/>
      <c r="P1407" s="138"/>
    </row>
    <row r="1408" spans="1:16">
      <c r="A1408" s="138"/>
      <c r="B1408" s="139"/>
      <c r="C1408" s="138"/>
      <c r="D1408" s="138"/>
      <c r="E1408" s="138"/>
      <c r="F1408" s="138"/>
      <c r="G1408" s="138"/>
      <c r="H1408" s="138"/>
      <c r="I1408" s="138"/>
      <c r="J1408" s="138"/>
      <c r="K1408" s="138"/>
      <c r="L1408" s="138"/>
      <c r="M1408" s="138"/>
      <c r="N1408" s="138"/>
      <c r="O1408" s="138"/>
      <c r="P1408" s="138"/>
    </row>
    <row r="1409" spans="1:16">
      <c r="A1409" s="138"/>
      <c r="B1409" s="139"/>
      <c r="C1409" s="138"/>
      <c r="D1409" s="138"/>
      <c r="E1409" s="138"/>
      <c r="F1409" s="138"/>
      <c r="G1409" s="138"/>
      <c r="H1409" s="138"/>
      <c r="I1409" s="138"/>
      <c r="J1409" s="138"/>
      <c r="K1409" s="138"/>
      <c r="L1409" s="138"/>
      <c r="M1409" s="138"/>
      <c r="N1409" s="138"/>
      <c r="O1409" s="138"/>
      <c r="P1409" s="138"/>
    </row>
    <row r="1410" spans="1:16">
      <c r="A1410" s="138"/>
      <c r="B1410" s="139"/>
      <c r="C1410" s="138"/>
      <c r="D1410" s="138"/>
      <c r="E1410" s="138"/>
      <c r="F1410" s="138"/>
      <c r="G1410" s="138"/>
      <c r="H1410" s="138"/>
      <c r="I1410" s="138"/>
      <c r="J1410" s="138"/>
      <c r="K1410" s="138"/>
      <c r="L1410" s="138"/>
      <c r="M1410" s="138"/>
      <c r="N1410" s="138"/>
      <c r="O1410" s="138"/>
      <c r="P1410" s="138"/>
    </row>
    <row r="1411" spans="1:16">
      <c r="A1411" s="138"/>
      <c r="B1411" s="139"/>
      <c r="C1411" s="138"/>
      <c r="D1411" s="138"/>
      <c r="E1411" s="138"/>
      <c r="F1411" s="138"/>
      <c r="G1411" s="138"/>
      <c r="H1411" s="138"/>
      <c r="I1411" s="138"/>
      <c r="J1411" s="138"/>
      <c r="K1411" s="138"/>
      <c r="L1411" s="138"/>
      <c r="M1411" s="138"/>
      <c r="N1411" s="138"/>
      <c r="O1411" s="138"/>
      <c r="P1411" s="138"/>
    </row>
    <row r="1412" spans="1:16">
      <c r="A1412" s="138"/>
      <c r="B1412" s="139"/>
      <c r="C1412" s="138"/>
      <c r="D1412" s="138"/>
      <c r="E1412" s="138"/>
      <c r="F1412" s="138"/>
      <c r="G1412" s="138"/>
      <c r="H1412" s="138"/>
      <c r="I1412" s="138"/>
      <c r="J1412" s="138"/>
      <c r="K1412" s="138"/>
      <c r="L1412" s="138"/>
      <c r="M1412" s="138"/>
      <c r="N1412" s="138"/>
      <c r="O1412" s="138"/>
      <c r="P1412" s="138"/>
    </row>
    <row r="1413" spans="1:16">
      <c r="A1413" s="138"/>
      <c r="B1413" s="139"/>
      <c r="C1413" s="138"/>
      <c r="D1413" s="138"/>
      <c r="E1413" s="138"/>
      <c r="F1413" s="138"/>
      <c r="G1413" s="138"/>
      <c r="H1413" s="138"/>
      <c r="I1413" s="138"/>
      <c r="J1413" s="138"/>
      <c r="K1413" s="138"/>
      <c r="L1413" s="138"/>
      <c r="M1413" s="138"/>
      <c r="N1413" s="138"/>
      <c r="O1413" s="138"/>
      <c r="P1413" s="138"/>
    </row>
    <row r="1414" spans="1:16">
      <c r="A1414" s="138"/>
      <c r="B1414" s="139"/>
      <c r="C1414" s="138"/>
      <c r="D1414" s="138"/>
      <c r="E1414" s="138"/>
      <c r="F1414" s="138"/>
      <c r="G1414" s="138"/>
      <c r="H1414" s="138"/>
      <c r="I1414" s="138"/>
      <c r="J1414" s="138"/>
      <c r="K1414" s="138"/>
      <c r="L1414" s="138"/>
      <c r="M1414" s="138"/>
      <c r="N1414" s="138"/>
      <c r="O1414" s="138"/>
      <c r="P1414" s="138"/>
    </row>
    <row r="1415" spans="1:16">
      <c r="A1415" s="138"/>
      <c r="B1415" s="139"/>
      <c r="C1415" s="138"/>
      <c r="D1415" s="138"/>
      <c r="E1415" s="138"/>
      <c r="F1415" s="138"/>
      <c r="G1415" s="138"/>
      <c r="H1415" s="138"/>
      <c r="I1415" s="138"/>
      <c r="J1415" s="138"/>
      <c r="K1415" s="138"/>
      <c r="L1415" s="138"/>
      <c r="M1415" s="138"/>
      <c r="N1415" s="138"/>
      <c r="O1415" s="138"/>
      <c r="P1415" s="138"/>
    </row>
    <row r="1416" spans="1:16">
      <c r="A1416" s="138"/>
      <c r="B1416" s="139"/>
      <c r="C1416" s="138"/>
      <c r="D1416" s="138"/>
      <c r="E1416" s="138"/>
      <c r="F1416" s="138"/>
      <c r="G1416" s="138"/>
      <c r="H1416" s="138"/>
      <c r="I1416" s="138"/>
      <c r="J1416" s="138"/>
      <c r="K1416" s="138"/>
      <c r="L1416" s="138"/>
      <c r="M1416" s="138"/>
      <c r="N1416" s="138"/>
      <c r="O1416" s="138"/>
      <c r="P1416" s="138"/>
    </row>
    <row r="1417" spans="1:16">
      <c r="A1417" s="138"/>
      <c r="B1417" s="139"/>
      <c r="C1417" s="138"/>
      <c r="D1417" s="138"/>
      <c r="E1417" s="138"/>
      <c r="F1417" s="138"/>
      <c r="G1417" s="138"/>
      <c r="H1417" s="138"/>
      <c r="I1417" s="138"/>
      <c r="J1417" s="138"/>
      <c r="K1417" s="138"/>
      <c r="L1417" s="138"/>
      <c r="M1417" s="138"/>
      <c r="N1417" s="138"/>
      <c r="O1417" s="138"/>
      <c r="P1417" s="138"/>
    </row>
    <row r="1418" spans="1:16">
      <c r="A1418" s="138"/>
      <c r="B1418" s="139"/>
      <c r="C1418" s="138"/>
      <c r="D1418" s="138"/>
      <c r="E1418" s="138"/>
      <c r="F1418" s="138"/>
      <c r="G1418" s="138"/>
      <c r="H1418" s="138"/>
      <c r="I1418" s="138"/>
      <c r="J1418" s="138"/>
      <c r="K1418" s="138"/>
      <c r="L1418" s="138"/>
      <c r="M1418" s="138"/>
      <c r="N1418" s="138"/>
      <c r="O1418" s="138"/>
      <c r="P1418" s="138"/>
    </row>
    <row r="1419" spans="1:16">
      <c r="A1419" s="138"/>
      <c r="B1419" s="139"/>
      <c r="C1419" s="138"/>
      <c r="D1419" s="138"/>
      <c r="E1419" s="138"/>
      <c r="F1419" s="138"/>
      <c r="G1419" s="138"/>
      <c r="H1419" s="138"/>
      <c r="I1419" s="138"/>
      <c r="J1419" s="138"/>
      <c r="K1419" s="138"/>
      <c r="L1419" s="138"/>
      <c r="M1419" s="138"/>
      <c r="N1419" s="138"/>
      <c r="O1419" s="138"/>
      <c r="P1419" s="138"/>
    </row>
    <row r="1420" spans="1:16">
      <c r="A1420" s="138"/>
      <c r="B1420" s="139"/>
      <c r="C1420" s="138"/>
      <c r="D1420" s="138"/>
      <c r="E1420" s="138"/>
      <c r="F1420" s="138"/>
      <c r="G1420" s="138"/>
      <c r="H1420" s="138"/>
      <c r="I1420" s="138"/>
      <c r="J1420" s="138"/>
      <c r="K1420" s="138"/>
      <c r="L1420" s="138"/>
      <c r="M1420" s="138"/>
      <c r="N1420" s="138"/>
      <c r="O1420" s="138"/>
      <c r="P1420" s="138"/>
    </row>
    <row r="1421" spans="1:16">
      <c r="A1421" s="138"/>
      <c r="B1421" s="139"/>
      <c r="C1421" s="138"/>
      <c r="D1421" s="138"/>
      <c r="E1421" s="138"/>
      <c r="F1421" s="138"/>
      <c r="G1421" s="138"/>
      <c r="H1421" s="138"/>
      <c r="I1421" s="138"/>
      <c r="J1421" s="138"/>
      <c r="K1421" s="138"/>
      <c r="L1421" s="138"/>
      <c r="M1421" s="138"/>
      <c r="N1421" s="138"/>
      <c r="O1421" s="138"/>
      <c r="P1421" s="138"/>
    </row>
    <row r="1422" spans="1:16">
      <c r="A1422" s="138"/>
      <c r="B1422" s="139"/>
      <c r="C1422" s="138"/>
      <c r="D1422" s="138"/>
      <c r="E1422" s="138"/>
      <c r="F1422" s="138"/>
      <c r="G1422" s="138"/>
      <c r="H1422" s="138"/>
      <c r="I1422" s="138"/>
      <c r="J1422" s="138"/>
      <c r="K1422" s="138"/>
      <c r="L1422" s="138"/>
      <c r="M1422" s="138"/>
      <c r="N1422" s="138"/>
      <c r="O1422" s="138"/>
      <c r="P1422" s="138"/>
    </row>
    <row r="1423" spans="1:16">
      <c r="A1423" s="138"/>
      <c r="B1423" s="139"/>
      <c r="C1423" s="138"/>
      <c r="D1423" s="138"/>
      <c r="E1423" s="138"/>
      <c r="F1423" s="138"/>
      <c r="G1423" s="138"/>
      <c r="H1423" s="138"/>
      <c r="I1423" s="138"/>
      <c r="J1423" s="138"/>
      <c r="K1423" s="138"/>
      <c r="L1423" s="138"/>
      <c r="M1423" s="138"/>
      <c r="N1423" s="138"/>
      <c r="O1423" s="138"/>
      <c r="P1423" s="138"/>
    </row>
    <row r="1424" spans="1:16">
      <c r="A1424" s="138"/>
      <c r="B1424" s="139"/>
      <c r="C1424" s="138"/>
      <c r="D1424" s="138"/>
      <c r="E1424" s="138"/>
      <c r="F1424" s="138"/>
      <c r="G1424" s="138"/>
      <c r="H1424" s="138"/>
      <c r="I1424" s="138"/>
      <c r="J1424" s="138"/>
      <c r="K1424" s="138"/>
      <c r="L1424" s="138"/>
      <c r="M1424" s="138"/>
      <c r="N1424" s="138"/>
      <c r="O1424" s="138"/>
      <c r="P1424" s="138"/>
    </row>
    <row r="1425" spans="1:16">
      <c r="A1425" s="138"/>
      <c r="B1425" s="139"/>
      <c r="C1425" s="138"/>
      <c r="D1425" s="138"/>
      <c r="E1425" s="138"/>
      <c r="F1425" s="138"/>
      <c r="G1425" s="138"/>
      <c r="H1425" s="138"/>
      <c r="I1425" s="138"/>
      <c r="J1425" s="138"/>
      <c r="K1425" s="138"/>
      <c r="L1425" s="138"/>
      <c r="M1425" s="138"/>
      <c r="N1425" s="138"/>
      <c r="O1425" s="138"/>
      <c r="P1425" s="138"/>
    </row>
    <row r="1426" spans="1:16">
      <c r="A1426" s="138"/>
      <c r="B1426" s="139"/>
      <c r="C1426" s="138"/>
      <c r="D1426" s="138"/>
      <c r="E1426" s="138"/>
      <c r="F1426" s="138"/>
      <c r="G1426" s="138"/>
      <c r="H1426" s="138"/>
      <c r="I1426" s="138"/>
      <c r="J1426" s="138"/>
      <c r="K1426" s="138"/>
      <c r="L1426" s="138"/>
      <c r="M1426" s="138"/>
      <c r="N1426" s="138"/>
      <c r="O1426" s="138"/>
      <c r="P1426" s="138"/>
    </row>
    <row r="1427" spans="1:16">
      <c r="A1427" s="138"/>
      <c r="B1427" s="139"/>
      <c r="C1427" s="138"/>
      <c r="D1427" s="138"/>
      <c r="E1427" s="138"/>
      <c r="F1427" s="138"/>
      <c r="G1427" s="138"/>
      <c r="H1427" s="138"/>
      <c r="I1427" s="138"/>
      <c r="J1427" s="138"/>
      <c r="K1427" s="138"/>
      <c r="L1427" s="138"/>
      <c r="M1427" s="138"/>
      <c r="N1427" s="138"/>
      <c r="O1427" s="138"/>
      <c r="P1427" s="138"/>
    </row>
    <row r="1428" spans="1:16">
      <c r="A1428" s="138"/>
      <c r="B1428" s="139"/>
      <c r="C1428" s="138"/>
      <c r="D1428" s="138"/>
      <c r="E1428" s="138"/>
      <c r="F1428" s="138"/>
      <c r="G1428" s="138"/>
      <c r="H1428" s="138"/>
      <c r="I1428" s="138"/>
      <c r="J1428" s="138"/>
      <c r="K1428" s="138"/>
      <c r="L1428" s="138"/>
      <c r="M1428" s="138"/>
      <c r="N1428" s="138"/>
      <c r="O1428" s="138"/>
      <c r="P1428" s="138"/>
    </row>
    <row r="1429" spans="1:16">
      <c r="A1429" s="138"/>
      <c r="B1429" s="139"/>
      <c r="C1429" s="138"/>
      <c r="D1429" s="138"/>
      <c r="E1429" s="138"/>
      <c r="F1429" s="138"/>
      <c r="G1429" s="138"/>
      <c r="H1429" s="138"/>
      <c r="I1429" s="138"/>
      <c r="J1429" s="138"/>
      <c r="K1429" s="138"/>
      <c r="L1429" s="138"/>
      <c r="M1429" s="138"/>
      <c r="N1429" s="138"/>
      <c r="O1429" s="138"/>
      <c r="P1429" s="138"/>
    </row>
    <row r="1430" spans="1:16">
      <c r="A1430" s="138"/>
      <c r="B1430" s="139"/>
      <c r="C1430" s="138"/>
      <c r="D1430" s="138"/>
      <c r="E1430" s="138"/>
      <c r="F1430" s="138"/>
      <c r="G1430" s="138"/>
      <c r="H1430" s="138"/>
      <c r="I1430" s="138"/>
      <c r="J1430" s="138"/>
      <c r="K1430" s="138"/>
      <c r="L1430" s="138"/>
      <c r="M1430" s="138"/>
      <c r="N1430" s="138"/>
      <c r="O1430" s="138"/>
      <c r="P1430" s="138"/>
    </row>
    <row r="1431" spans="1:16">
      <c r="A1431" s="138"/>
      <c r="B1431" s="139"/>
      <c r="C1431" s="138"/>
      <c r="D1431" s="138"/>
      <c r="E1431" s="138"/>
      <c r="F1431" s="138"/>
      <c r="G1431" s="138"/>
      <c r="H1431" s="138"/>
      <c r="I1431" s="138"/>
      <c r="J1431" s="138"/>
      <c r="K1431" s="138"/>
      <c r="L1431" s="138"/>
      <c r="M1431" s="138"/>
      <c r="N1431" s="138"/>
      <c r="O1431" s="138"/>
      <c r="P1431" s="138"/>
    </row>
    <row r="1432" spans="1:16">
      <c r="A1432" s="138"/>
      <c r="B1432" s="139"/>
      <c r="C1432" s="138"/>
      <c r="D1432" s="138"/>
      <c r="E1432" s="138"/>
      <c r="F1432" s="138"/>
      <c r="G1432" s="138"/>
      <c r="H1432" s="138"/>
      <c r="I1432" s="138"/>
      <c r="J1432" s="138"/>
      <c r="K1432" s="138"/>
      <c r="L1432" s="138"/>
      <c r="M1432" s="138"/>
      <c r="N1432" s="138"/>
      <c r="O1432" s="138"/>
      <c r="P1432" s="138"/>
    </row>
    <row r="1433" spans="1:16">
      <c r="A1433" s="138"/>
      <c r="B1433" s="139"/>
      <c r="C1433" s="138"/>
      <c r="D1433" s="138"/>
      <c r="E1433" s="138"/>
      <c r="F1433" s="138"/>
      <c r="G1433" s="138"/>
      <c r="H1433" s="138"/>
      <c r="I1433" s="138"/>
      <c r="J1433" s="138"/>
      <c r="K1433" s="138"/>
      <c r="L1433" s="138"/>
      <c r="M1433" s="138"/>
      <c r="N1433" s="138"/>
      <c r="O1433" s="138"/>
      <c r="P1433" s="138"/>
    </row>
    <row r="1434" spans="1:16">
      <c r="A1434" s="138"/>
      <c r="B1434" s="139"/>
      <c r="C1434" s="138"/>
      <c r="D1434" s="138"/>
      <c r="E1434" s="138"/>
      <c r="F1434" s="138"/>
      <c r="G1434" s="138"/>
      <c r="H1434" s="138"/>
      <c r="I1434" s="138"/>
      <c r="J1434" s="138"/>
      <c r="K1434" s="138"/>
      <c r="L1434" s="138"/>
      <c r="M1434" s="138"/>
      <c r="N1434" s="138"/>
      <c r="O1434" s="138"/>
      <c r="P1434" s="138"/>
    </row>
    <row r="1435" spans="1:16">
      <c r="A1435" s="138"/>
      <c r="B1435" s="139"/>
      <c r="C1435" s="138"/>
      <c r="D1435" s="138"/>
      <c r="E1435" s="138"/>
      <c r="F1435" s="138"/>
      <c r="G1435" s="138"/>
      <c r="H1435" s="138"/>
      <c r="I1435" s="138"/>
      <c r="J1435" s="138"/>
      <c r="K1435" s="138"/>
      <c r="L1435" s="138"/>
      <c r="M1435" s="138"/>
      <c r="N1435" s="138"/>
      <c r="O1435" s="138"/>
      <c r="P1435" s="138"/>
    </row>
    <row r="1436" spans="1:16">
      <c r="A1436" s="138"/>
      <c r="B1436" s="139"/>
      <c r="C1436" s="138"/>
      <c r="D1436" s="138"/>
      <c r="E1436" s="138"/>
      <c r="F1436" s="138"/>
      <c r="G1436" s="138"/>
      <c r="H1436" s="138"/>
      <c r="I1436" s="138"/>
      <c r="J1436" s="138"/>
      <c r="K1436" s="138"/>
      <c r="L1436" s="138"/>
      <c r="M1436" s="138"/>
      <c r="N1436" s="138"/>
      <c r="O1436" s="138"/>
      <c r="P1436" s="138"/>
    </row>
    <row r="1437" spans="1:16">
      <c r="A1437" s="138"/>
      <c r="B1437" s="139"/>
      <c r="C1437" s="138"/>
      <c r="D1437" s="138"/>
      <c r="E1437" s="138"/>
      <c r="F1437" s="138"/>
      <c r="G1437" s="138"/>
      <c r="H1437" s="138"/>
      <c r="I1437" s="138"/>
      <c r="J1437" s="138"/>
      <c r="K1437" s="138"/>
      <c r="L1437" s="138"/>
      <c r="M1437" s="138"/>
      <c r="N1437" s="138"/>
      <c r="O1437" s="138"/>
      <c r="P1437" s="138"/>
    </row>
    <row r="1438" spans="1:16">
      <c r="A1438" s="138"/>
      <c r="B1438" s="139"/>
      <c r="C1438" s="138"/>
      <c r="D1438" s="138"/>
      <c r="E1438" s="138"/>
      <c r="F1438" s="138"/>
      <c r="G1438" s="138"/>
      <c r="H1438" s="138"/>
      <c r="I1438" s="138"/>
      <c r="J1438" s="138"/>
      <c r="K1438" s="138"/>
      <c r="L1438" s="138"/>
      <c r="M1438" s="138"/>
      <c r="N1438" s="138"/>
      <c r="O1438" s="138"/>
      <c r="P1438" s="138"/>
    </row>
    <row r="1439" spans="1:16">
      <c r="A1439" s="138"/>
      <c r="B1439" s="139"/>
      <c r="C1439" s="138"/>
      <c r="D1439" s="138"/>
      <c r="E1439" s="138"/>
      <c r="F1439" s="138"/>
      <c r="G1439" s="138"/>
      <c r="H1439" s="138"/>
      <c r="I1439" s="138"/>
      <c r="J1439" s="138"/>
      <c r="K1439" s="138"/>
      <c r="L1439" s="138"/>
      <c r="M1439" s="138"/>
      <c r="N1439" s="138"/>
      <c r="O1439" s="138"/>
      <c r="P1439" s="138"/>
    </row>
    <row r="1440" spans="1:16">
      <c r="A1440" s="138"/>
      <c r="B1440" s="139"/>
      <c r="C1440" s="138"/>
      <c r="D1440" s="138"/>
      <c r="E1440" s="138"/>
      <c r="F1440" s="138"/>
      <c r="G1440" s="138"/>
      <c r="H1440" s="138"/>
      <c r="I1440" s="138"/>
      <c r="J1440" s="138"/>
      <c r="K1440" s="138"/>
      <c r="L1440" s="138"/>
      <c r="M1440" s="138"/>
      <c r="N1440" s="138"/>
      <c r="O1440" s="138"/>
      <c r="P1440" s="138"/>
    </row>
    <row r="1441" spans="1:16">
      <c r="A1441" s="138"/>
      <c r="B1441" s="139"/>
      <c r="C1441" s="138"/>
      <c r="D1441" s="138"/>
      <c r="E1441" s="138"/>
      <c r="F1441" s="138"/>
      <c r="G1441" s="138"/>
      <c r="H1441" s="138"/>
      <c r="I1441" s="138"/>
      <c r="J1441" s="138"/>
      <c r="K1441" s="138"/>
      <c r="L1441" s="138"/>
      <c r="M1441" s="138"/>
      <c r="N1441" s="138"/>
      <c r="O1441" s="138"/>
      <c r="P1441" s="138"/>
    </row>
    <row r="1442" spans="1:16">
      <c r="A1442" s="138"/>
      <c r="B1442" s="139"/>
      <c r="C1442" s="138"/>
      <c r="D1442" s="138"/>
      <c r="E1442" s="138"/>
      <c r="F1442" s="138"/>
      <c r="G1442" s="138"/>
      <c r="H1442" s="138"/>
      <c r="I1442" s="138"/>
      <c r="J1442" s="138"/>
      <c r="K1442" s="138"/>
      <c r="L1442" s="138"/>
      <c r="M1442" s="138"/>
      <c r="N1442" s="138"/>
      <c r="O1442" s="138"/>
      <c r="P1442" s="138"/>
    </row>
    <row r="1443" spans="1:16">
      <c r="A1443" s="138"/>
      <c r="B1443" s="139"/>
      <c r="C1443" s="138"/>
      <c r="D1443" s="138"/>
      <c r="E1443" s="138"/>
      <c r="F1443" s="138"/>
      <c r="G1443" s="138"/>
      <c r="H1443" s="138"/>
      <c r="I1443" s="138"/>
      <c r="J1443" s="138"/>
      <c r="K1443" s="138"/>
      <c r="L1443" s="138"/>
      <c r="M1443" s="138"/>
      <c r="N1443" s="138"/>
      <c r="O1443" s="138"/>
      <c r="P1443" s="138"/>
    </row>
    <row r="1444" spans="1:16">
      <c r="A1444" s="138"/>
      <c r="B1444" s="139"/>
      <c r="C1444" s="138"/>
      <c r="D1444" s="138"/>
      <c r="E1444" s="138"/>
      <c r="F1444" s="138"/>
      <c r="G1444" s="138"/>
      <c r="H1444" s="138"/>
      <c r="I1444" s="138"/>
      <c r="J1444" s="138"/>
      <c r="K1444" s="138"/>
      <c r="L1444" s="138"/>
      <c r="M1444" s="138"/>
      <c r="N1444" s="138"/>
      <c r="O1444" s="138"/>
      <c r="P1444" s="138"/>
    </row>
    <row r="1445" spans="1:16">
      <c r="A1445" s="138"/>
      <c r="B1445" s="139"/>
      <c r="C1445" s="138"/>
      <c r="D1445" s="138"/>
      <c r="E1445" s="138"/>
      <c r="F1445" s="138"/>
      <c r="G1445" s="138"/>
      <c r="H1445" s="138"/>
      <c r="I1445" s="138"/>
      <c r="J1445" s="138"/>
      <c r="K1445" s="138"/>
      <c r="L1445" s="138"/>
      <c r="M1445" s="138"/>
      <c r="N1445" s="138"/>
      <c r="O1445" s="138"/>
      <c r="P1445" s="138"/>
    </row>
    <row r="1446" spans="1:16">
      <c r="A1446" s="138"/>
      <c r="B1446" s="139"/>
      <c r="C1446" s="138"/>
      <c r="D1446" s="138"/>
      <c r="E1446" s="138"/>
      <c r="F1446" s="138"/>
      <c r="G1446" s="138"/>
      <c r="H1446" s="138"/>
      <c r="I1446" s="138"/>
      <c r="J1446" s="138"/>
      <c r="K1446" s="138"/>
      <c r="L1446" s="138"/>
      <c r="M1446" s="138"/>
      <c r="N1446" s="138"/>
      <c r="O1446" s="138"/>
      <c r="P1446" s="138"/>
    </row>
    <row r="1447" spans="1:16">
      <c r="A1447" s="138"/>
      <c r="B1447" s="139"/>
      <c r="C1447" s="138"/>
      <c r="D1447" s="138"/>
      <c r="E1447" s="138"/>
      <c r="F1447" s="138"/>
      <c r="G1447" s="138"/>
      <c r="H1447" s="138"/>
      <c r="I1447" s="138"/>
      <c r="J1447" s="138"/>
      <c r="K1447" s="138"/>
      <c r="L1447" s="138"/>
      <c r="M1447" s="138"/>
      <c r="N1447" s="138"/>
      <c r="O1447" s="138"/>
      <c r="P1447" s="138"/>
    </row>
    <row r="1448" spans="1:16">
      <c r="A1448" s="138"/>
      <c r="B1448" s="139"/>
      <c r="C1448" s="138"/>
      <c r="D1448" s="138"/>
      <c r="E1448" s="138"/>
      <c r="F1448" s="138"/>
      <c r="G1448" s="138"/>
      <c r="H1448" s="138"/>
      <c r="I1448" s="138"/>
      <c r="J1448" s="138"/>
      <c r="K1448" s="138"/>
      <c r="L1448" s="138"/>
      <c r="M1448" s="138"/>
      <c r="N1448" s="138"/>
      <c r="O1448" s="138"/>
      <c r="P1448" s="138"/>
    </row>
    <row r="1449" spans="1:16">
      <c r="A1449" s="138"/>
      <c r="B1449" s="139"/>
      <c r="C1449" s="138"/>
      <c r="D1449" s="138"/>
      <c r="E1449" s="138"/>
      <c r="F1449" s="138"/>
      <c r="G1449" s="138"/>
      <c r="H1449" s="138"/>
      <c r="I1449" s="138"/>
      <c r="J1449" s="138"/>
      <c r="K1449" s="138"/>
      <c r="L1449" s="138"/>
      <c r="M1449" s="138"/>
      <c r="N1449" s="138"/>
      <c r="O1449" s="138"/>
      <c r="P1449" s="138"/>
    </row>
    <row r="1450" spans="1:16">
      <c r="A1450" s="138"/>
      <c r="B1450" s="139"/>
      <c r="C1450" s="138"/>
      <c r="D1450" s="138"/>
      <c r="E1450" s="138"/>
      <c r="F1450" s="138"/>
      <c r="G1450" s="138"/>
      <c r="H1450" s="138"/>
      <c r="I1450" s="138"/>
      <c r="J1450" s="138"/>
      <c r="K1450" s="138"/>
      <c r="L1450" s="138"/>
      <c r="M1450" s="138"/>
      <c r="N1450" s="138"/>
      <c r="O1450" s="138"/>
      <c r="P1450" s="138"/>
    </row>
    <row r="1451" spans="1:16">
      <c r="A1451" s="138"/>
      <c r="B1451" s="139"/>
      <c r="C1451" s="138"/>
      <c r="D1451" s="138"/>
      <c r="E1451" s="138"/>
      <c r="F1451" s="138"/>
      <c r="G1451" s="138"/>
      <c r="H1451" s="138"/>
      <c r="I1451" s="138"/>
      <c r="J1451" s="138"/>
      <c r="K1451" s="138"/>
      <c r="L1451" s="138"/>
      <c r="M1451" s="138"/>
      <c r="N1451" s="138"/>
      <c r="O1451" s="138"/>
      <c r="P1451" s="138"/>
    </row>
    <row r="1452" spans="1:16">
      <c r="A1452" s="138"/>
      <c r="B1452" s="139"/>
      <c r="C1452" s="138"/>
      <c r="D1452" s="138"/>
      <c r="E1452" s="138"/>
      <c r="F1452" s="138"/>
      <c r="G1452" s="138"/>
      <c r="H1452" s="138"/>
      <c r="I1452" s="138"/>
      <c r="J1452" s="138"/>
      <c r="K1452" s="138"/>
      <c r="L1452" s="138"/>
      <c r="M1452" s="138"/>
      <c r="N1452" s="138"/>
      <c r="O1452" s="138"/>
      <c r="P1452" s="138"/>
    </row>
    <row r="1453" spans="1:16">
      <c r="A1453" s="138"/>
      <c r="B1453" s="139"/>
      <c r="C1453" s="138"/>
      <c r="D1453" s="138"/>
      <c r="E1453" s="138"/>
      <c r="F1453" s="138"/>
      <c r="G1453" s="138"/>
      <c r="H1453" s="138"/>
      <c r="I1453" s="138"/>
      <c r="J1453" s="138"/>
      <c r="K1453" s="138"/>
      <c r="L1453" s="138"/>
      <c r="M1453" s="138"/>
      <c r="N1453" s="138"/>
      <c r="O1453" s="138"/>
      <c r="P1453" s="138"/>
    </row>
    <row r="1454" spans="1:16">
      <c r="A1454" s="138"/>
      <c r="B1454" s="139"/>
      <c r="C1454" s="138"/>
      <c r="D1454" s="138"/>
      <c r="E1454" s="138"/>
      <c r="F1454" s="138"/>
      <c r="G1454" s="138"/>
      <c r="H1454" s="138"/>
      <c r="I1454" s="138"/>
      <c r="J1454" s="138"/>
      <c r="K1454" s="138"/>
      <c r="L1454" s="138"/>
      <c r="M1454" s="138"/>
      <c r="N1454" s="138"/>
      <c r="O1454" s="138"/>
      <c r="P1454" s="138"/>
    </row>
    <row r="1455" spans="1:16">
      <c r="A1455" s="138"/>
      <c r="B1455" s="139"/>
      <c r="C1455" s="138"/>
      <c r="D1455" s="138"/>
      <c r="E1455" s="138"/>
      <c r="F1455" s="138"/>
      <c r="G1455" s="138"/>
      <c r="H1455" s="138"/>
      <c r="I1455" s="138"/>
      <c r="J1455" s="138"/>
      <c r="K1455" s="138"/>
      <c r="L1455" s="138"/>
      <c r="M1455" s="138"/>
      <c r="N1455" s="138"/>
      <c r="O1455" s="138"/>
      <c r="P1455" s="138"/>
    </row>
    <row r="1456" spans="1:16">
      <c r="A1456" s="138"/>
      <c r="B1456" s="139"/>
      <c r="C1456" s="138"/>
      <c r="D1456" s="138"/>
      <c r="E1456" s="138"/>
      <c r="F1456" s="138"/>
      <c r="G1456" s="138"/>
      <c r="H1456" s="138"/>
      <c r="I1456" s="138"/>
      <c r="J1456" s="138"/>
      <c r="K1456" s="138"/>
      <c r="L1456" s="138"/>
      <c r="M1456" s="138"/>
      <c r="N1456" s="138"/>
      <c r="O1456" s="138"/>
      <c r="P1456" s="138"/>
    </row>
    <row r="1457" spans="1:16">
      <c r="A1457" s="138"/>
      <c r="B1457" s="139"/>
      <c r="C1457" s="138"/>
      <c r="D1457" s="138"/>
      <c r="E1457" s="138"/>
      <c r="F1457" s="138"/>
      <c r="G1457" s="138"/>
      <c r="H1457" s="138"/>
      <c r="I1457" s="138"/>
      <c r="J1457" s="138"/>
      <c r="K1457" s="138"/>
      <c r="L1457" s="138"/>
      <c r="M1457" s="138"/>
      <c r="N1457" s="138"/>
      <c r="O1457" s="138"/>
      <c r="P1457" s="138"/>
    </row>
    <row r="1458" spans="1:16">
      <c r="A1458" s="138"/>
      <c r="B1458" s="139"/>
      <c r="C1458" s="138"/>
      <c r="D1458" s="138"/>
      <c r="E1458" s="138"/>
      <c r="F1458" s="138"/>
      <c r="G1458" s="138"/>
      <c r="H1458" s="138"/>
      <c r="I1458" s="138"/>
      <c r="J1458" s="138"/>
      <c r="K1458" s="138"/>
      <c r="L1458" s="138"/>
      <c r="M1458" s="138"/>
      <c r="N1458" s="138"/>
      <c r="O1458" s="138"/>
      <c r="P1458" s="138"/>
    </row>
    <row r="1459" spans="1:16">
      <c r="A1459" s="138"/>
      <c r="B1459" s="139"/>
      <c r="C1459" s="138"/>
      <c r="D1459" s="138"/>
      <c r="E1459" s="138"/>
      <c r="F1459" s="138"/>
      <c r="G1459" s="138"/>
      <c r="H1459" s="138"/>
      <c r="I1459" s="138"/>
      <c r="J1459" s="138"/>
      <c r="K1459" s="138"/>
      <c r="L1459" s="138"/>
      <c r="M1459" s="138"/>
      <c r="N1459" s="138"/>
      <c r="O1459" s="138"/>
      <c r="P1459" s="138"/>
    </row>
    <row r="1460" spans="1:16">
      <c r="A1460" s="138"/>
      <c r="B1460" s="139"/>
      <c r="C1460" s="138"/>
      <c r="D1460" s="138"/>
      <c r="E1460" s="138"/>
      <c r="F1460" s="138"/>
      <c r="G1460" s="138"/>
      <c r="H1460" s="138"/>
      <c r="I1460" s="138"/>
      <c r="J1460" s="138"/>
      <c r="K1460" s="138"/>
      <c r="L1460" s="138"/>
      <c r="M1460" s="138"/>
      <c r="N1460" s="138"/>
      <c r="O1460" s="138"/>
      <c r="P1460" s="138"/>
    </row>
    <row r="1461" spans="1:16">
      <c r="A1461" s="138"/>
      <c r="B1461" s="139"/>
      <c r="C1461" s="138"/>
      <c r="D1461" s="138"/>
      <c r="E1461" s="138"/>
      <c r="F1461" s="138"/>
      <c r="G1461" s="138"/>
      <c r="H1461" s="138"/>
      <c r="I1461" s="138"/>
      <c r="J1461" s="138"/>
      <c r="K1461" s="138"/>
      <c r="L1461" s="138"/>
      <c r="M1461" s="138"/>
      <c r="N1461" s="138"/>
      <c r="O1461" s="138"/>
      <c r="P1461" s="138"/>
    </row>
    <row r="1462" spans="1:16">
      <c r="A1462" s="138"/>
      <c r="B1462" s="139"/>
      <c r="C1462" s="138"/>
      <c r="D1462" s="138"/>
      <c r="E1462" s="138"/>
      <c r="F1462" s="138"/>
      <c r="G1462" s="138"/>
      <c r="H1462" s="138"/>
      <c r="I1462" s="138"/>
      <c r="J1462" s="138"/>
      <c r="K1462" s="138"/>
      <c r="L1462" s="138"/>
      <c r="M1462" s="138"/>
      <c r="N1462" s="138"/>
      <c r="O1462" s="138"/>
      <c r="P1462" s="138"/>
    </row>
    <row r="1463" spans="1:16">
      <c r="A1463" s="138"/>
      <c r="B1463" s="139"/>
      <c r="C1463" s="138"/>
      <c r="D1463" s="138"/>
      <c r="E1463" s="138"/>
      <c r="F1463" s="138"/>
      <c r="G1463" s="138"/>
      <c r="H1463" s="138"/>
      <c r="I1463" s="138"/>
      <c r="J1463" s="138"/>
      <c r="K1463" s="138"/>
      <c r="L1463" s="138"/>
      <c r="M1463" s="138"/>
      <c r="N1463" s="138"/>
      <c r="O1463" s="138"/>
      <c r="P1463" s="138"/>
    </row>
    <row r="1464" spans="1:16">
      <c r="A1464" s="138"/>
      <c r="B1464" s="139"/>
      <c r="C1464" s="138"/>
      <c r="D1464" s="138"/>
      <c r="E1464" s="138"/>
      <c r="F1464" s="138"/>
      <c r="G1464" s="138"/>
      <c r="H1464" s="138"/>
      <c r="I1464" s="138"/>
      <c r="J1464" s="138"/>
      <c r="K1464" s="138"/>
      <c r="L1464" s="138"/>
      <c r="M1464" s="138"/>
      <c r="N1464" s="138"/>
      <c r="O1464" s="138"/>
      <c r="P1464" s="138"/>
    </row>
    <row r="1465" spans="1:16">
      <c r="A1465" s="138"/>
      <c r="B1465" s="139"/>
      <c r="C1465" s="138"/>
      <c r="D1465" s="138"/>
      <c r="E1465" s="138"/>
      <c r="F1465" s="138"/>
      <c r="G1465" s="138"/>
      <c r="H1465" s="138"/>
      <c r="I1465" s="138"/>
      <c r="J1465" s="138"/>
      <c r="K1465" s="138"/>
      <c r="L1465" s="138"/>
      <c r="M1465" s="138"/>
      <c r="N1465" s="138"/>
      <c r="O1465" s="138"/>
      <c r="P1465" s="138"/>
    </row>
    <row r="1466" spans="1:16">
      <c r="A1466" s="138"/>
      <c r="B1466" s="139"/>
      <c r="C1466" s="138"/>
      <c r="D1466" s="138"/>
      <c r="E1466" s="138"/>
      <c r="F1466" s="138"/>
      <c r="G1466" s="138"/>
      <c r="H1466" s="138"/>
      <c r="I1466" s="138"/>
      <c r="J1466" s="138"/>
      <c r="K1466" s="138"/>
      <c r="L1466" s="138"/>
      <c r="M1466" s="138"/>
      <c r="N1466" s="138"/>
      <c r="O1466" s="138"/>
      <c r="P1466" s="138"/>
    </row>
    <row r="1467" spans="1:16">
      <c r="A1467" s="138"/>
      <c r="B1467" s="139"/>
      <c r="C1467" s="138"/>
      <c r="D1467" s="138"/>
      <c r="E1467" s="138"/>
      <c r="F1467" s="138"/>
      <c r="G1467" s="138"/>
      <c r="H1467" s="138"/>
      <c r="I1467" s="138"/>
      <c r="J1467" s="138"/>
      <c r="K1467" s="138"/>
      <c r="L1467" s="138"/>
      <c r="M1467" s="138"/>
      <c r="N1467" s="138"/>
      <c r="O1467" s="138"/>
      <c r="P1467" s="138"/>
    </row>
    <row r="1468" spans="1:16">
      <c r="A1468" s="138"/>
      <c r="B1468" s="139"/>
      <c r="C1468" s="138"/>
      <c r="D1468" s="138"/>
      <c r="E1468" s="138"/>
      <c r="F1468" s="138"/>
      <c r="G1468" s="138"/>
      <c r="H1468" s="138"/>
      <c r="I1468" s="138"/>
      <c r="J1468" s="138"/>
      <c r="K1468" s="138"/>
      <c r="L1468" s="138"/>
      <c r="M1468" s="138"/>
      <c r="N1468" s="138"/>
      <c r="O1468" s="138"/>
      <c r="P1468" s="138"/>
    </row>
    <row r="1469" spans="1:16">
      <c r="A1469" s="138"/>
      <c r="B1469" s="139"/>
      <c r="C1469" s="138"/>
      <c r="D1469" s="138"/>
      <c r="E1469" s="138"/>
      <c r="F1469" s="138"/>
      <c r="G1469" s="138"/>
      <c r="H1469" s="138"/>
      <c r="I1469" s="138"/>
      <c r="J1469" s="138"/>
      <c r="K1469" s="138"/>
      <c r="L1469" s="138"/>
      <c r="M1469" s="138"/>
      <c r="N1469" s="138"/>
      <c r="O1469" s="138"/>
      <c r="P1469" s="138"/>
    </row>
    <row r="1470" spans="1:16">
      <c r="A1470" s="138"/>
      <c r="B1470" s="139"/>
      <c r="C1470" s="138"/>
      <c r="D1470" s="138"/>
      <c r="E1470" s="138"/>
      <c r="F1470" s="138"/>
      <c r="G1470" s="138"/>
      <c r="H1470" s="138"/>
      <c r="I1470" s="138"/>
      <c r="J1470" s="138"/>
      <c r="K1470" s="138"/>
      <c r="L1470" s="138"/>
      <c r="M1470" s="138"/>
      <c r="N1470" s="138"/>
      <c r="O1470" s="138"/>
      <c r="P1470" s="138"/>
    </row>
    <row r="1471" spans="1:16">
      <c r="A1471" s="138"/>
      <c r="B1471" s="139"/>
      <c r="C1471" s="138"/>
      <c r="D1471" s="138"/>
      <c r="E1471" s="138"/>
      <c r="F1471" s="138"/>
      <c r="G1471" s="138"/>
      <c r="H1471" s="138"/>
      <c r="I1471" s="138"/>
      <c r="J1471" s="138"/>
      <c r="K1471" s="138"/>
      <c r="L1471" s="138"/>
      <c r="M1471" s="138"/>
      <c r="N1471" s="138"/>
      <c r="O1471" s="138"/>
      <c r="P1471" s="138"/>
    </row>
    <row r="1472" spans="1:16">
      <c r="A1472" s="138"/>
      <c r="B1472" s="139"/>
      <c r="C1472" s="138"/>
      <c r="D1472" s="138"/>
      <c r="E1472" s="138"/>
      <c r="F1472" s="138"/>
      <c r="G1472" s="138"/>
      <c r="H1472" s="138"/>
      <c r="I1472" s="138"/>
      <c r="J1472" s="138"/>
      <c r="K1472" s="138"/>
      <c r="L1472" s="138"/>
      <c r="M1472" s="138"/>
      <c r="N1472" s="138"/>
      <c r="O1472" s="138"/>
      <c r="P1472" s="138"/>
    </row>
    <row r="1473" spans="1:16">
      <c r="A1473" s="138"/>
      <c r="B1473" s="139"/>
      <c r="C1473" s="138"/>
      <c r="D1473" s="138"/>
      <c r="E1473" s="138"/>
      <c r="F1473" s="138"/>
      <c r="G1473" s="138"/>
      <c r="H1473" s="138"/>
      <c r="I1473" s="138"/>
      <c r="J1473" s="138"/>
      <c r="K1473" s="138"/>
      <c r="L1473" s="138"/>
      <c r="M1473" s="138"/>
      <c r="N1473" s="138"/>
      <c r="O1473" s="138"/>
      <c r="P1473" s="138"/>
    </row>
    <row r="1474" spans="1:16">
      <c r="A1474" s="138"/>
      <c r="B1474" s="139"/>
      <c r="C1474" s="138"/>
      <c r="D1474" s="138"/>
      <c r="E1474" s="138"/>
      <c r="F1474" s="138"/>
      <c r="G1474" s="138"/>
      <c r="H1474" s="138"/>
      <c r="I1474" s="138"/>
      <c r="J1474" s="138"/>
      <c r="K1474" s="138"/>
      <c r="L1474" s="138"/>
      <c r="M1474" s="138"/>
      <c r="N1474" s="138"/>
      <c r="O1474" s="138"/>
      <c r="P1474" s="138"/>
    </row>
    <row r="1475" spans="1:16">
      <c r="A1475" s="138"/>
      <c r="B1475" s="139"/>
      <c r="C1475" s="138"/>
      <c r="D1475" s="138"/>
      <c r="E1475" s="138"/>
      <c r="F1475" s="138"/>
      <c r="G1475" s="138"/>
      <c r="H1475" s="138"/>
      <c r="I1475" s="138"/>
      <c r="J1475" s="138"/>
      <c r="K1475" s="138"/>
      <c r="L1475" s="138"/>
      <c r="M1475" s="138"/>
      <c r="N1475" s="138"/>
      <c r="O1475" s="138"/>
      <c r="P1475" s="138"/>
    </row>
    <row r="1476" spans="1:16">
      <c r="A1476" s="138"/>
      <c r="B1476" s="139"/>
      <c r="C1476" s="138"/>
      <c r="D1476" s="138"/>
      <c r="E1476" s="138"/>
      <c r="F1476" s="138"/>
      <c r="G1476" s="138"/>
      <c r="H1476" s="138"/>
      <c r="I1476" s="138"/>
      <c r="J1476" s="138"/>
      <c r="K1476" s="138"/>
      <c r="L1476" s="138"/>
      <c r="M1476" s="138"/>
      <c r="N1476" s="138"/>
      <c r="O1476" s="138"/>
      <c r="P1476" s="138"/>
    </row>
    <row r="1477" spans="1:16">
      <c r="A1477" s="138"/>
      <c r="B1477" s="139"/>
      <c r="C1477" s="138"/>
      <c r="D1477" s="138"/>
      <c r="E1477" s="138"/>
      <c r="F1477" s="138"/>
      <c r="G1477" s="138"/>
      <c r="H1477" s="138"/>
      <c r="I1477" s="138"/>
      <c r="J1477" s="138"/>
      <c r="K1477" s="138"/>
      <c r="L1477" s="138"/>
      <c r="M1477" s="138"/>
      <c r="N1477" s="138"/>
      <c r="O1477" s="138"/>
      <c r="P1477" s="138"/>
    </row>
    <row r="1478" spans="1:16">
      <c r="A1478" s="138"/>
      <c r="B1478" s="139"/>
      <c r="C1478" s="138"/>
      <c r="D1478" s="138"/>
      <c r="E1478" s="138"/>
      <c r="F1478" s="138"/>
      <c r="G1478" s="138"/>
      <c r="H1478" s="138"/>
      <c r="I1478" s="138"/>
      <c r="J1478" s="138"/>
      <c r="K1478" s="138"/>
      <c r="L1478" s="138"/>
      <c r="M1478" s="138"/>
      <c r="N1478" s="138"/>
      <c r="O1478" s="138"/>
      <c r="P1478" s="138"/>
    </row>
    <row r="1479" spans="1:16">
      <c r="A1479" s="138"/>
      <c r="B1479" s="139"/>
      <c r="C1479" s="138"/>
      <c r="D1479" s="138"/>
      <c r="E1479" s="138"/>
      <c r="F1479" s="138"/>
      <c r="G1479" s="138"/>
      <c r="H1479" s="138"/>
      <c r="I1479" s="138"/>
      <c r="J1479" s="138"/>
      <c r="K1479" s="138"/>
      <c r="L1479" s="138"/>
      <c r="M1479" s="138"/>
      <c r="N1479" s="138"/>
      <c r="O1479" s="138"/>
      <c r="P1479" s="138"/>
    </row>
    <row r="1480" spans="1:16">
      <c r="A1480" s="138"/>
      <c r="B1480" s="139"/>
      <c r="C1480" s="138"/>
      <c r="D1480" s="138"/>
      <c r="E1480" s="138"/>
      <c r="F1480" s="138"/>
      <c r="G1480" s="138"/>
      <c r="H1480" s="138"/>
      <c r="I1480" s="138"/>
      <c r="J1480" s="138"/>
      <c r="K1480" s="138"/>
      <c r="L1480" s="138"/>
      <c r="M1480" s="138"/>
      <c r="N1480" s="138"/>
      <c r="O1480" s="138"/>
      <c r="P1480" s="138"/>
    </row>
    <row r="1481" spans="1:16">
      <c r="A1481" s="138"/>
      <c r="B1481" s="139"/>
      <c r="C1481" s="138"/>
      <c r="D1481" s="138"/>
      <c r="E1481" s="138"/>
      <c r="F1481" s="138"/>
      <c r="G1481" s="138"/>
      <c r="H1481" s="138"/>
      <c r="I1481" s="138"/>
      <c r="J1481" s="138"/>
      <c r="K1481" s="138"/>
      <c r="L1481" s="138"/>
      <c r="M1481" s="138"/>
      <c r="N1481" s="138"/>
      <c r="O1481" s="138"/>
      <c r="P1481" s="138"/>
    </row>
    <row r="1482" spans="1:16">
      <c r="A1482" s="138"/>
      <c r="B1482" s="139"/>
      <c r="C1482" s="138"/>
      <c r="D1482" s="138"/>
      <c r="E1482" s="138"/>
      <c r="F1482" s="138"/>
      <c r="G1482" s="138"/>
      <c r="H1482" s="138"/>
      <c r="I1482" s="138"/>
      <c r="J1482" s="138"/>
      <c r="K1482" s="138"/>
      <c r="L1482" s="138"/>
      <c r="M1482" s="138"/>
      <c r="N1482" s="138"/>
      <c r="O1482" s="138"/>
      <c r="P1482" s="138"/>
    </row>
    <row r="1483" spans="1:16">
      <c r="A1483" s="138"/>
      <c r="B1483" s="139"/>
      <c r="C1483" s="138"/>
      <c r="D1483" s="138"/>
      <c r="E1483" s="138"/>
      <c r="F1483" s="138"/>
      <c r="G1483" s="138"/>
      <c r="H1483" s="138"/>
      <c r="I1483" s="138"/>
      <c r="J1483" s="138"/>
      <c r="K1483" s="138"/>
      <c r="L1483" s="138"/>
      <c r="M1483" s="138"/>
      <c r="N1483" s="138"/>
      <c r="O1483" s="138"/>
      <c r="P1483" s="138"/>
    </row>
    <row r="1484" spans="1:16">
      <c r="A1484" s="138"/>
      <c r="B1484" s="139"/>
      <c r="C1484" s="138"/>
      <c r="D1484" s="138"/>
      <c r="E1484" s="138"/>
      <c r="F1484" s="138"/>
      <c r="G1484" s="138"/>
      <c r="H1484" s="138"/>
      <c r="I1484" s="138"/>
      <c r="J1484" s="138"/>
      <c r="K1484" s="138"/>
      <c r="L1484" s="138"/>
      <c r="M1484" s="138"/>
      <c r="N1484" s="138"/>
      <c r="O1484" s="138"/>
      <c r="P1484" s="138"/>
    </row>
    <row r="1485" spans="1:16">
      <c r="A1485" s="138"/>
      <c r="B1485" s="139"/>
      <c r="C1485" s="138"/>
      <c r="D1485" s="138"/>
      <c r="E1485" s="138"/>
      <c r="F1485" s="138"/>
      <c r="G1485" s="138"/>
      <c r="H1485" s="138"/>
      <c r="I1485" s="138"/>
      <c r="J1485" s="138"/>
      <c r="K1485" s="138"/>
      <c r="L1485" s="138"/>
      <c r="M1485" s="138"/>
      <c r="N1485" s="138"/>
      <c r="O1485" s="138"/>
      <c r="P1485" s="138"/>
    </row>
    <row r="1486" spans="1:16">
      <c r="A1486" s="138"/>
      <c r="B1486" s="139"/>
      <c r="C1486" s="138"/>
      <c r="D1486" s="138"/>
      <c r="E1486" s="138"/>
      <c r="F1486" s="138"/>
      <c r="G1486" s="138"/>
      <c r="H1486" s="138"/>
      <c r="I1486" s="138"/>
      <c r="J1486" s="138"/>
      <c r="K1486" s="138"/>
      <c r="L1486" s="138"/>
      <c r="M1486" s="138"/>
      <c r="N1486" s="138"/>
      <c r="O1486" s="138"/>
      <c r="P1486" s="138"/>
    </row>
    <row r="1487" spans="1:16">
      <c r="A1487" s="138"/>
      <c r="B1487" s="139"/>
      <c r="C1487" s="138"/>
      <c r="D1487" s="138"/>
      <c r="E1487" s="138"/>
      <c r="F1487" s="138"/>
      <c r="G1487" s="138"/>
      <c r="H1487" s="138"/>
      <c r="I1487" s="138"/>
      <c r="J1487" s="138"/>
      <c r="K1487" s="138"/>
      <c r="L1487" s="138"/>
      <c r="M1487" s="138"/>
      <c r="N1487" s="138"/>
      <c r="O1487" s="138"/>
      <c r="P1487" s="138"/>
    </row>
    <row r="1488" spans="1:16">
      <c r="A1488" s="138"/>
      <c r="B1488" s="139"/>
      <c r="C1488" s="138"/>
      <c r="D1488" s="138"/>
      <c r="E1488" s="138"/>
      <c r="F1488" s="138"/>
      <c r="G1488" s="138"/>
      <c r="H1488" s="138"/>
      <c r="I1488" s="138"/>
      <c r="J1488" s="138"/>
      <c r="K1488" s="138"/>
      <c r="L1488" s="138"/>
      <c r="M1488" s="138"/>
      <c r="N1488" s="138"/>
      <c r="O1488" s="138"/>
      <c r="P1488" s="138"/>
    </row>
    <row r="1489" spans="1:16">
      <c r="A1489" s="138"/>
      <c r="B1489" s="139"/>
      <c r="C1489" s="138"/>
      <c r="D1489" s="138"/>
      <c r="E1489" s="138"/>
      <c r="F1489" s="138"/>
      <c r="G1489" s="138"/>
      <c r="H1489" s="138"/>
      <c r="I1489" s="138"/>
      <c r="J1489" s="138"/>
      <c r="K1489" s="138"/>
      <c r="L1489" s="138"/>
      <c r="M1489" s="138"/>
      <c r="N1489" s="138"/>
      <c r="O1489" s="138"/>
      <c r="P1489" s="138"/>
    </row>
    <row r="1490" spans="1:16">
      <c r="A1490" s="138"/>
      <c r="B1490" s="139"/>
      <c r="C1490" s="138"/>
      <c r="D1490" s="138"/>
      <c r="E1490" s="138"/>
      <c r="F1490" s="138"/>
      <c r="G1490" s="138"/>
      <c r="H1490" s="138"/>
      <c r="I1490" s="138"/>
      <c r="J1490" s="138"/>
      <c r="K1490" s="138"/>
      <c r="L1490" s="138"/>
      <c r="M1490" s="138"/>
      <c r="N1490" s="138"/>
      <c r="O1490" s="138"/>
      <c r="P1490" s="138"/>
    </row>
    <row r="1491" spans="1:16">
      <c r="A1491" s="138"/>
      <c r="B1491" s="139"/>
      <c r="C1491" s="138"/>
      <c r="D1491" s="138"/>
      <c r="E1491" s="138"/>
      <c r="F1491" s="138"/>
      <c r="G1491" s="138"/>
      <c r="H1491" s="138"/>
      <c r="I1491" s="138"/>
      <c r="J1491" s="138"/>
      <c r="K1491" s="138"/>
      <c r="L1491" s="138"/>
      <c r="M1491" s="138"/>
      <c r="N1491" s="138"/>
      <c r="O1491" s="138"/>
      <c r="P1491" s="138"/>
    </row>
    <row r="1492" spans="1:16">
      <c r="A1492" s="138"/>
      <c r="B1492" s="139"/>
      <c r="C1492" s="138"/>
      <c r="D1492" s="138"/>
      <c r="E1492" s="138"/>
      <c r="F1492" s="138"/>
      <c r="G1492" s="138"/>
      <c r="H1492" s="138"/>
      <c r="I1492" s="138"/>
      <c r="J1492" s="138"/>
      <c r="K1492" s="138"/>
      <c r="L1492" s="138"/>
      <c r="M1492" s="138"/>
      <c r="N1492" s="138"/>
      <c r="O1492" s="138"/>
      <c r="P1492" s="138"/>
    </row>
    <row r="1493" spans="1:16">
      <c r="A1493" s="138"/>
      <c r="B1493" s="139"/>
      <c r="C1493" s="138"/>
      <c r="D1493" s="138"/>
      <c r="E1493" s="138"/>
      <c r="F1493" s="138"/>
      <c r="G1493" s="138"/>
      <c r="H1493" s="138"/>
      <c r="I1493" s="138"/>
      <c r="J1493" s="138"/>
      <c r="K1493" s="138"/>
      <c r="L1493" s="138"/>
      <c r="M1493" s="138"/>
      <c r="N1493" s="138"/>
      <c r="O1493" s="138"/>
      <c r="P1493" s="138"/>
    </row>
    <row r="1494" spans="1:16">
      <c r="A1494" s="138"/>
      <c r="B1494" s="139"/>
      <c r="C1494" s="138"/>
      <c r="D1494" s="138"/>
      <c r="E1494" s="138"/>
      <c r="F1494" s="138"/>
      <c r="G1494" s="138"/>
      <c r="H1494" s="138"/>
      <c r="I1494" s="138"/>
      <c r="J1494" s="138"/>
      <c r="K1494" s="138"/>
      <c r="L1494" s="138"/>
      <c r="M1494" s="138"/>
      <c r="N1494" s="138"/>
      <c r="O1494" s="138"/>
      <c r="P1494" s="138"/>
    </row>
    <row r="1495" spans="1:16">
      <c r="A1495" s="138"/>
      <c r="B1495" s="139"/>
      <c r="C1495" s="138"/>
      <c r="D1495" s="138"/>
      <c r="E1495" s="138"/>
      <c r="F1495" s="138"/>
      <c r="G1495" s="138"/>
      <c r="H1495" s="138"/>
      <c r="I1495" s="138"/>
      <c r="J1495" s="138"/>
      <c r="K1495" s="138"/>
      <c r="L1495" s="138"/>
      <c r="M1495" s="138"/>
      <c r="N1495" s="138"/>
      <c r="O1495" s="138"/>
      <c r="P1495" s="138"/>
    </row>
    <row r="1496" spans="1:16">
      <c r="A1496" s="138"/>
      <c r="B1496" s="139"/>
      <c r="C1496" s="138"/>
      <c r="D1496" s="138"/>
      <c r="E1496" s="138"/>
      <c r="F1496" s="138"/>
      <c r="G1496" s="138"/>
      <c r="H1496" s="138"/>
      <c r="I1496" s="138"/>
      <c r="J1496" s="138"/>
      <c r="K1496" s="138"/>
      <c r="L1496" s="138"/>
      <c r="M1496" s="138"/>
      <c r="N1496" s="138"/>
      <c r="O1496" s="138"/>
      <c r="P1496" s="138"/>
    </row>
    <row r="1497" spans="1:16">
      <c r="A1497" s="138"/>
      <c r="B1497" s="139"/>
      <c r="C1497" s="138"/>
      <c r="D1497" s="138"/>
      <c r="E1497" s="138"/>
      <c r="F1497" s="138"/>
      <c r="G1497" s="138"/>
      <c r="H1497" s="138"/>
      <c r="I1497" s="138"/>
      <c r="J1497" s="138"/>
      <c r="K1497" s="138"/>
      <c r="L1497" s="138"/>
      <c r="M1497" s="138"/>
      <c r="N1497" s="138"/>
      <c r="O1497" s="138"/>
      <c r="P1497" s="138"/>
    </row>
    <row r="1498" spans="1:16">
      <c r="A1498" s="138"/>
      <c r="B1498" s="139"/>
      <c r="C1498" s="138"/>
      <c r="D1498" s="138"/>
      <c r="E1498" s="138"/>
      <c r="F1498" s="138"/>
      <c r="G1498" s="138"/>
      <c r="H1498" s="138"/>
      <c r="I1498" s="138"/>
      <c r="J1498" s="138"/>
      <c r="K1498" s="138"/>
      <c r="L1498" s="138"/>
      <c r="M1498" s="138"/>
      <c r="N1498" s="138"/>
      <c r="O1498" s="138"/>
      <c r="P1498" s="138"/>
    </row>
    <row r="1499" spans="1:16">
      <c r="A1499" s="138"/>
      <c r="B1499" s="139"/>
      <c r="C1499" s="138"/>
      <c r="D1499" s="138"/>
      <c r="E1499" s="138"/>
      <c r="F1499" s="138"/>
      <c r="G1499" s="138"/>
      <c r="H1499" s="138"/>
      <c r="I1499" s="138"/>
      <c r="J1499" s="138"/>
      <c r="K1499" s="138"/>
      <c r="L1499" s="138"/>
      <c r="M1499" s="138"/>
      <c r="N1499" s="138"/>
      <c r="O1499" s="138"/>
      <c r="P1499" s="138"/>
    </row>
    <row r="1500" spans="1:16">
      <c r="A1500" s="138"/>
      <c r="B1500" s="139"/>
      <c r="C1500" s="138"/>
      <c r="D1500" s="138"/>
      <c r="E1500" s="138"/>
      <c r="F1500" s="138"/>
      <c r="G1500" s="138"/>
      <c r="H1500" s="138"/>
      <c r="I1500" s="138"/>
      <c r="J1500" s="138"/>
      <c r="K1500" s="138"/>
      <c r="L1500" s="138"/>
      <c r="M1500" s="138"/>
      <c r="N1500" s="138"/>
      <c r="O1500" s="138"/>
      <c r="P1500" s="138"/>
    </row>
    <row r="1501" spans="1:16">
      <c r="A1501" s="138"/>
      <c r="B1501" s="139"/>
      <c r="C1501" s="138"/>
      <c r="D1501" s="138"/>
      <c r="E1501" s="138"/>
      <c r="F1501" s="138"/>
      <c r="G1501" s="138"/>
      <c r="H1501" s="138"/>
      <c r="I1501" s="138"/>
      <c r="J1501" s="138"/>
      <c r="K1501" s="138"/>
      <c r="L1501" s="138"/>
      <c r="M1501" s="138"/>
      <c r="N1501" s="138"/>
      <c r="O1501" s="138"/>
      <c r="P1501" s="138"/>
    </row>
    <row r="1502" spans="1:16">
      <c r="A1502" s="138"/>
      <c r="B1502" s="139"/>
      <c r="C1502" s="138"/>
      <c r="D1502" s="138"/>
      <c r="E1502" s="138"/>
      <c r="F1502" s="138"/>
      <c r="G1502" s="138"/>
      <c r="H1502" s="138"/>
      <c r="I1502" s="138"/>
      <c r="J1502" s="138"/>
      <c r="K1502" s="138"/>
      <c r="L1502" s="138"/>
      <c r="M1502" s="138"/>
      <c r="N1502" s="138"/>
      <c r="O1502" s="138"/>
      <c r="P1502" s="138"/>
    </row>
    <row r="1503" spans="1:16">
      <c r="A1503" s="138"/>
      <c r="B1503" s="139"/>
      <c r="C1503" s="138"/>
      <c r="D1503" s="138"/>
      <c r="E1503" s="138"/>
      <c r="F1503" s="138"/>
      <c r="G1503" s="138"/>
      <c r="H1503" s="138"/>
      <c r="I1503" s="138"/>
      <c r="J1503" s="138"/>
      <c r="K1503" s="138"/>
      <c r="L1503" s="138"/>
      <c r="M1503" s="138"/>
      <c r="N1503" s="138"/>
      <c r="O1503" s="138"/>
      <c r="P1503" s="138"/>
    </row>
    <row r="1504" spans="1:16">
      <c r="A1504" s="138"/>
      <c r="B1504" s="139"/>
      <c r="C1504" s="138"/>
      <c r="D1504" s="138"/>
      <c r="E1504" s="138"/>
      <c r="F1504" s="138"/>
      <c r="G1504" s="138"/>
      <c r="H1504" s="138"/>
      <c r="I1504" s="138"/>
      <c r="J1504" s="138"/>
      <c r="K1504" s="138"/>
      <c r="L1504" s="138"/>
      <c r="M1504" s="138"/>
      <c r="N1504" s="138"/>
      <c r="O1504" s="138"/>
      <c r="P1504" s="138"/>
    </row>
    <row r="1505" spans="1:16">
      <c r="A1505" s="138"/>
      <c r="B1505" s="139"/>
      <c r="C1505" s="138"/>
      <c r="D1505" s="138"/>
      <c r="E1505" s="138"/>
      <c r="F1505" s="138"/>
      <c r="G1505" s="138"/>
      <c r="H1505" s="138"/>
      <c r="I1505" s="138"/>
      <c r="J1505" s="138"/>
      <c r="K1505" s="138"/>
      <c r="L1505" s="138"/>
      <c r="M1505" s="138"/>
      <c r="N1505" s="138"/>
      <c r="O1505" s="138"/>
      <c r="P1505" s="138"/>
    </row>
    <row r="1506" spans="1:16">
      <c r="A1506" s="138"/>
      <c r="B1506" s="139"/>
      <c r="C1506" s="138"/>
      <c r="D1506" s="138"/>
      <c r="E1506" s="138"/>
      <c r="F1506" s="138"/>
      <c r="G1506" s="138"/>
      <c r="H1506" s="138"/>
      <c r="I1506" s="138"/>
      <c r="J1506" s="138"/>
      <c r="K1506" s="138"/>
      <c r="L1506" s="138"/>
      <c r="M1506" s="138"/>
      <c r="N1506" s="138"/>
      <c r="O1506" s="138"/>
      <c r="P1506" s="138"/>
    </row>
    <row r="1507" spans="1:16">
      <c r="A1507" s="138"/>
      <c r="B1507" s="139"/>
      <c r="C1507" s="138"/>
      <c r="D1507" s="138"/>
      <c r="E1507" s="138"/>
      <c r="F1507" s="138"/>
      <c r="G1507" s="138"/>
      <c r="H1507" s="138"/>
      <c r="I1507" s="138"/>
      <c r="J1507" s="138"/>
      <c r="K1507" s="138"/>
      <c r="L1507" s="138"/>
      <c r="M1507" s="138"/>
      <c r="N1507" s="138"/>
      <c r="O1507" s="138"/>
      <c r="P1507" s="138"/>
    </row>
    <row r="1508" spans="1:16">
      <c r="A1508" s="138"/>
      <c r="B1508" s="139"/>
      <c r="C1508" s="138"/>
      <c r="D1508" s="138"/>
      <c r="E1508" s="138"/>
      <c r="F1508" s="138"/>
      <c r="G1508" s="138"/>
      <c r="H1508" s="138"/>
      <c r="I1508" s="138"/>
      <c r="J1508" s="138"/>
      <c r="K1508" s="138"/>
      <c r="L1508" s="138"/>
      <c r="M1508" s="138"/>
      <c r="N1508" s="138"/>
      <c r="O1508" s="138"/>
      <c r="P1508" s="138"/>
    </row>
    <row r="1509" spans="1:16">
      <c r="A1509" s="138"/>
      <c r="B1509" s="139"/>
      <c r="C1509" s="138"/>
      <c r="D1509" s="138"/>
      <c r="E1509" s="138"/>
      <c r="F1509" s="138"/>
      <c r="G1509" s="138"/>
      <c r="H1509" s="138"/>
      <c r="I1509" s="138"/>
      <c r="J1509" s="138"/>
      <c r="K1509" s="138"/>
      <c r="L1509" s="138"/>
      <c r="M1509" s="138"/>
      <c r="N1509" s="138"/>
      <c r="O1509" s="138"/>
      <c r="P1509" s="138"/>
    </row>
    <row r="1510" spans="1:16">
      <c r="A1510" s="138"/>
      <c r="B1510" s="139"/>
      <c r="C1510" s="138"/>
      <c r="D1510" s="138"/>
      <c r="E1510" s="138"/>
      <c r="F1510" s="138"/>
      <c r="G1510" s="138"/>
      <c r="H1510" s="138"/>
      <c r="I1510" s="138"/>
      <c r="J1510" s="138"/>
      <c r="K1510" s="138"/>
      <c r="L1510" s="138"/>
      <c r="M1510" s="138"/>
      <c r="N1510" s="138"/>
      <c r="O1510" s="138"/>
      <c r="P1510" s="138"/>
    </row>
    <row r="1511" spans="1:16">
      <c r="A1511" s="138"/>
      <c r="B1511" s="139"/>
      <c r="C1511" s="138"/>
      <c r="D1511" s="138"/>
      <c r="E1511" s="138"/>
      <c r="F1511" s="138"/>
      <c r="G1511" s="138"/>
      <c r="H1511" s="138"/>
      <c r="I1511" s="138"/>
      <c r="J1511" s="138"/>
      <c r="K1511" s="138"/>
      <c r="L1511" s="138"/>
      <c r="M1511" s="138"/>
      <c r="N1511" s="138"/>
      <c r="O1511" s="138"/>
      <c r="P1511" s="138"/>
    </row>
    <row r="1512" spans="1:16">
      <c r="A1512" s="138"/>
      <c r="B1512" s="139"/>
      <c r="C1512" s="138"/>
      <c r="D1512" s="138"/>
      <c r="E1512" s="138"/>
      <c r="F1512" s="138"/>
      <c r="G1512" s="138"/>
      <c r="H1512" s="138"/>
      <c r="I1512" s="138"/>
      <c r="J1512" s="138"/>
      <c r="K1512" s="138"/>
      <c r="L1512" s="138"/>
      <c r="M1512" s="138"/>
      <c r="N1512" s="138"/>
      <c r="O1512" s="138"/>
      <c r="P1512" s="138"/>
    </row>
    <row r="1513" spans="1:16">
      <c r="A1513" s="138"/>
      <c r="B1513" s="139"/>
      <c r="C1513" s="138"/>
      <c r="D1513" s="138"/>
      <c r="E1513" s="138"/>
      <c r="F1513" s="138"/>
      <c r="G1513" s="138"/>
      <c r="H1513" s="138"/>
      <c r="I1513" s="138"/>
      <c r="J1513" s="138"/>
      <c r="K1513" s="138"/>
      <c r="L1513" s="138"/>
      <c r="M1513" s="138"/>
      <c r="N1513" s="138"/>
      <c r="O1513" s="138"/>
      <c r="P1513" s="138"/>
    </row>
    <row r="1514" spans="1:16">
      <c r="A1514" s="138"/>
      <c r="B1514" s="139"/>
      <c r="C1514" s="138"/>
      <c r="D1514" s="138"/>
      <c r="E1514" s="138"/>
      <c r="F1514" s="138"/>
      <c r="G1514" s="138"/>
      <c r="H1514" s="138"/>
      <c r="I1514" s="138"/>
      <c r="J1514" s="138"/>
      <c r="K1514" s="138"/>
      <c r="L1514" s="138"/>
      <c r="M1514" s="138"/>
      <c r="N1514" s="138"/>
      <c r="O1514" s="138"/>
      <c r="P1514" s="138"/>
    </row>
    <row r="1515" spans="1:16">
      <c r="A1515" s="138"/>
      <c r="B1515" s="139"/>
      <c r="C1515" s="138"/>
      <c r="D1515" s="138"/>
      <c r="E1515" s="138"/>
      <c r="F1515" s="138"/>
      <c r="G1515" s="138"/>
      <c r="H1515" s="138"/>
      <c r="I1515" s="138"/>
      <c r="J1515" s="138"/>
      <c r="K1515" s="138"/>
      <c r="L1515" s="138"/>
      <c r="M1515" s="138"/>
      <c r="N1515" s="138"/>
      <c r="O1515" s="138"/>
      <c r="P1515" s="138"/>
    </row>
    <row r="1516" spans="1:16">
      <c r="A1516" s="138"/>
      <c r="B1516" s="139"/>
      <c r="C1516" s="138"/>
      <c r="D1516" s="138"/>
      <c r="E1516" s="138"/>
      <c r="F1516" s="138"/>
      <c r="G1516" s="138"/>
      <c r="H1516" s="138"/>
      <c r="I1516" s="138"/>
      <c r="J1516" s="138"/>
      <c r="K1516" s="138"/>
      <c r="L1516" s="138"/>
      <c r="M1516" s="138"/>
      <c r="N1516" s="138"/>
      <c r="O1516" s="138"/>
      <c r="P1516" s="138"/>
    </row>
    <row r="1517" spans="1:16">
      <c r="A1517" s="138"/>
      <c r="B1517" s="139"/>
      <c r="C1517" s="138"/>
      <c r="D1517" s="138"/>
      <c r="E1517" s="138"/>
      <c r="F1517" s="138"/>
      <c r="G1517" s="138"/>
      <c r="H1517" s="138"/>
      <c r="I1517" s="138"/>
      <c r="J1517" s="138"/>
      <c r="K1517" s="138"/>
      <c r="L1517" s="138"/>
      <c r="M1517" s="138"/>
      <c r="N1517" s="138"/>
      <c r="O1517" s="138"/>
      <c r="P1517" s="138"/>
    </row>
    <row r="1518" spans="1:16">
      <c r="A1518" s="138"/>
      <c r="B1518" s="139"/>
      <c r="C1518" s="138"/>
      <c r="D1518" s="138"/>
      <c r="E1518" s="138"/>
      <c r="F1518" s="138"/>
      <c r="G1518" s="138"/>
      <c r="H1518" s="138"/>
      <c r="I1518" s="138"/>
      <c r="J1518" s="138"/>
      <c r="K1518" s="138"/>
      <c r="L1518" s="138"/>
      <c r="M1518" s="138"/>
      <c r="N1518" s="138"/>
      <c r="O1518" s="138"/>
      <c r="P1518" s="138"/>
    </row>
    <row r="1519" spans="1:16">
      <c r="A1519" s="138"/>
      <c r="B1519" s="139"/>
      <c r="C1519" s="138"/>
      <c r="D1519" s="138"/>
      <c r="E1519" s="138"/>
      <c r="F1519" s="138"/>
      <c r="G1519" s="138"/>
      <c r="H1519" s="138"/>
      <c r="I1519" s="138"/>
      <c r="J1519" s="138"/>
      <c r="K1519" s="138"/>
      <c r="L1519" s="138"/>
      <c r="M1519" s="138"/>
      <c r="N1519" s="138"/>
      <c r="O1519" s="138"/>
      <c r="P1519" s="138"/>
    </row>
    <row r="1520" spans="1:16">
      <c r="A1520" s="138"/>
      <c r="B1520" s="139"/>
      <c r="C1520" s="138"/>
      <c r="D1520" s="138"/>
      <c r="E1520" s="138"/>
      <c r="F1520" s="138"/>
      <c r="G1520" s="138"/>
      <c r="H1520" s="138"/>
      <c r="I1520" s="138"/>
      <c r="J1520" s="138"/>
      <c r="K1520" s="138"/>
      <c r="L1520" s="138"/>
      <c r="M1520" s="138"/>
      <c r="N1520" s="138"/>
      <c r="O1520" s="138"/>
      <c r="P1520" s="138"/>
    </row>
    <row r="1521" spans="1:16">
      <c r="A1521" s="138"/>
      <c r="B1521" s="139"/>
      <c r="C1521" s="138"/>
      <c r="D1521" s="138"/>
      <c r="E1521" s="138"/>
      <c r="F1521" s="138"/>
      <c r="G1521" s="138"/>
      <c r="H1521" s="138"/>
      <c r="I1521" s="138"/>
      <c r="J1521" s="138"/>
      <c r="K1521" s="138"/>
      <c r="L1521" s="138"/>
      <c r="M1521" s="138"/>
      <c r="N1521" s="138"/>
      <c r="O1521" s="138"/>
      <c r="P1521" s="138"/>
    </row>
    <row r="1522" spans="1:16">
      <c r="A1522" s="138"/>
      <c r="B1522" s="139"/>
      <c r="C1522" s="138"/>
      <c r="D1522" s="138"/>
      <c r="E1522" s="138"/>
      <c r="F1522" s="138"/>
      <c r="G1522" s="138"/>
      <c r="H1522" s="138"/>
      <c r="I1522" s="138"/>
      <c r="J1522" s="138"/>
      <c r="K1522" s="138"/>
      <c r="L1522" s="138"/>
      <c r="M1522" s="138"/>
      <c r="N1522" s="138"/>
      <c r="O1522" s="138"/>
      <c r="P1522" s="138"/>
    </row>
    <row r="1523" spans="1:16">
      <c r="A1523" s="138"/>
      <c r="B1523" s="139"/>
      <c r="C1523" s="138"/>
      <c r="D1523" s="138"/>
      <c r="E1523" s="138"/>
      <c r="F1523" s="138"/>
      <c r="G1523" s="138"/>
      <c r="H1523" s="138"/>
      <c r="I1523" s="138"/>
      <c r="J1523" s="138"/>
      <c r="K1523" s="138"/>
      <c r="L1523" s="138"/>
      <c r="M1523" s="138"/>
      <c r="N1523" s="138"/>
      <c r="O1523" s="138"/>
      <c r="P1523" s="138"/>
    </row>
    <row r="1524" spans="1:16">
      <c r="A1524" s="138"/>
      <c r="B1524" s="139"/>
      <c r="C1524" s="138"/>
      <c r="D1524" s="138"/>
      <c r="E1524" s="138"/>
      <c r="F1524" s="138"/>
      <c r="G1524" s="138"/>
      <c r="H1524" s="138"/>
      <c r="I1524" s="138"/>
      <c r="J1524" s="138"/>
      <c r="K1524" s="138"/>
      <c r="L1524" s="138"/>
      <c r="M1524" s="138"/>
      <c r="N1524" s="138"/>
      <c r="O1524" s="138"/>
      <c r="P1524" s="138"/>
    </row>
    <row r="1525" spans="1:16">
      <c r="A1525" s="138"/>
      <c r="B1525" s="139"/>
      <c r="C1525" s="138"/>
      <c r="D1525" s="138"/>
      <c r="E1525" s="138"/>
      <c r="F1525" s="138"/>
      <c r="G1525" s="138"/>
      <c r="H1525" s="138"/>
      <c r="I1525" s="138"/>
      <c r="J1525" s="138"/>
      <c r="K1525" s="138"/>
      <c r="L1525" s="138"/>
      <c r="M1525" s="138"/>
      <c r="N1525" s="138"/>
      <c r="O1525" s="138"/>
      <c r="P1525" s="138"/>
    </row>
    <row r="1526" spans="1:16">
      <c r="A1526" s="138"/>
      <c r="B1526" s="139"/>
      <c r="C1526" s="138"/>
      <c r="D1526" s="138"/>
      <c r="E1526" s="138"/>
      <c r="F1526" s="138"/>
      <c r="G1526" s="138"/>
      <c r="H1526" s="138"/>
      <c r="I1526" s="138"/>
      <c r="J1526" s="138"/>
      <c r="K1526" s="138"/>
      <c r="L1526" s="138"/>
      <c r="M1526" s="138"/>
      <c r="N1526" s="138"/>
      <c r="O1526" s="138"/>
      <c r="P1526" s="138"/>
    </row>
    <row r="1527" spans="1:16">
      <c r="A1527" s="138"/>
      <c r="B1527" s="139"/>
      <c r="C1527" s="138"/>
      <c r="D1527" s="138"/>
      <c r="E1527" s="138"/>
      <c r="F1527" s="138"/>
      <c r="G1527" s="138"/>
      <c r="H1527" s="138"/>
      <c r="I1527" s="138"/>
      <c r="J1527" s="138"/>
      <c r="K1527" s="138"/>
      <c r="L1527" s="138"/>
      <c r="M1527" s="138"/>
      <c r="N1527" s="138"/>
      <c r="O1527" s="138"/>
      <c r="P1527" s="138"/>
    </row>
    <row r="1528" spans="1:16">
      <c r="A1528" s="138"/>
      <c r="B1528" s="139"/>
      <c r="C1528" s="138"/>
      <c r="D1528" s="138"/>
      <c r="E1528" s="138"/>
      <c r="F1528" s="138"/>
      <c r="G1528" s="138"/>
      <c r="H1528" s="138"/>
      <c r="I1528" s="138"/>
      <c r="J1528" s="138"/>
      <c r="K1528" s="138"/>
      <c r="L1528" s="138"/>
      <c r="M1528" s="138"/>
      <c r="N1528" s="138"/>
      <c r="O1528" s="138"/>
      <c r="P1528" s="138"/>
    </row>
    <row r="1529" spans="1:16">
      <c r="A1529" s="138"/>
      <c r="B1529" s="139"/>
      <c r="C1529" s="138"/>
      <c r="D1529" s="138"/>
      <c r="E1529" s="138"/>
      <c r="F1529" s="138"/>
      <c r="G1529" s="138"/>
      <c r="H1529" s="138"/>
      <c r="I1529" s="138"/>
      <c r="J1529" s="138"/>
      <c r="K1529" s="138"/>
      <c r="L1529" s="138"/>
      <c r="M1529" s="138"/>
      <c r="N1529" s="138"/>
      <c r="O1529" s="138"/>
      <c r="P1529" s="138"/>
    </row>
    <row r="1530" spans="1:16">
      <c r="A1530" s="138"/>
      <c r="B1530" s="139"/>
      <c r="C1530" s="138"/>
      <c r="D1530" s="138"/>
      <c r="E1530" s="138"/>
      <c r="F1530" s="138"/>
      <c r="G1530" s="138"/>
      <c r="H1530" s="138"/>
      <c r="I1530" s="138"/>
      <c r="J1530" s="138"/>
      <c r="K1530" s="138"/>
      <c r="L1530" s="138"/>
      <c r="M1530" s="138"/>
      <c r="N1530" s="138"/>
      <c r="O1530" s="138"/>
      <c r="P1530" s="138"/>
    </row>
    <row r="1531" spans="1:16">
      <c r="A1531" s="138"/>
      <c r="B1531" s="139"/>
      <c r="C1531" s="138"/>
      <c r="D1531" s="138"/>
      <c r="E1531" s="138"/>
      <c r="F1531" s="138"/>
      <c r="G1531" s="138"/>
      <c r="H1531" s="138"/>
      <c r="I1531" s="138"/>
      <c r="J1531" s="138"/>
      <c r="K1531" s="138"/>
      <c r="L1531" s="138"/>
      <c r="M1531" s="138"/>
      <c r="N1531" s="138"/>
      <c r="O1531" s="138"/>
      <c r="P1531" s="138"/>
    </row>
    <row r="1532" spans="1:16">
      <c r="A1532" s="138"/>
      <c r="B1532" s="139"/>
      <c r="C1532" s="138"/>
      <c r="D1532" s="138"/>
      <c r="E1532" s="138"/>
      <c r="F1532" s="138"/>
      <c r="G1532" s="138"/>
      <c r="H1532" s="138"/>
      <c r="I1532" s="138"/>
      <c r="J1532" s="138"/>
      <c r="K1532" s="138"/>
      <c r="L1532" s="138"/>
      <c r="M1532" s="138"/>
      <c r="N1532" s="138"/>
      <c r="O1532" s="138"/>
      <c r="P1532" s="138"/>
    </row>
    <row r="1533" spans="1:16">
      <c r="A1533" s="138"/>
      <c r="B1533" s="139"/>
      <c r="C1533" s="138"/>
      <c r="D1533" s="138"/>
      <c r="E1533" s="138"/>
      <c r="F1533" s="138"/>
      <c r="G1533" s="138"/>
      <c r="H1533" s="138"/>
      <c r="I1533" s="138"/>
      <c r="J1533" s="138"/>
      <c r="K1533" s="138"/>
      <c r="L1533" s="138"/>
      <c r="M1533" s="138"/>
      <c r="N1533" s="138"/>
      <c r="O1533" s="138"/>
      <c r="P1533" s="138"/>
    </row>
    <row r="1534" spans="1:16">
      <c r="A1534" s="138"/>
      <c r="B1534" s="139"/>
      <c r="C1534" s="138"/>
      <c r="D1534" s="138"/>
      <c r="E1534" s="138"/>
      <c r="F1534" s="138"/>
      <c r="G1534" s="138"/>
      <c r="H1534" s="138"/>
      <c r="I1534" s="138"/>
      <c r="J1534" s="138"/>
      <c r="K1534" s="138"/>
      <c r="L1534" s="138"/>
      <c r="M1534" s="138"/>
      <c r="N1534" s="138"/>
      <c r="O1534" s="138"/>
      <c r="P1534" s="138"/>
    </row>
    <row r="1535" spans="1:16">
      <c r="A1535" s="138"/>
      <c r="B1535" s="139"/>
      <c r="C1535" s="138"/>
      <c r="D1535" s="138"/>
      <c r="E1535" s="138"/>
      <c r="F1535" s="138"/>
      <c r="G1535" s="138"/>
      <c r="H1535" s="138"/>
      <c r="I1535" s="138"/>
      <c r="J1535" s="138"/>
      <c r="K1535" s="138"/>
      <c r="L1535" s="138"/>
      <c r="M1535" s="138"/>
      <c r="N1535" s="138"/>
      <c r="O1535" s="138"/>
      <c r="P1535" s="138"/>
    </row>
    <row r="1536" spans="1:16">
      <c r="A1536" s="138"/>
      <c r="B1536" s="139"/>
      <c r="C1536" s="138"/>
      <c r="D1536" s="138"/>
      <c r="E1536" s="138"/>
      <c r="F1536" s="138"/>
      <c r="G1536" s="138"/>
      <c r="H1536" s="138"/>
      <c r="I1536" s="138"/>
      <c r="J1536" s="138"/>
      <c r="K1536" s="138"/>
      <c r="L1536" s="138"/>
      <c r="M1536" s="138"/>
      <c r="N1536" s="138"/>
      <c r="O1536" s="138"/>
      <c r="P1536" s="138"/>
    </row>
    <row r="1537" spans="1:16">
      <c r="A1537" s="138"/>
      <c r="B1537" s="139"/>
      <c r="C1537" s="138"/>
      <c r="D1537" s="138"/>
      <c r="E1537" s="138"/>
      <c r="F1537" s="138"/>
      <c r="G1537" s="138"/>
      <c r="H1537" s="138"/>
      <c r="I1537" s="138"/>
      <c r="J1537" s="138"/>
      <c r="K1537" s="138"/>
      <c r="L1537" s="138"/>
      <c r="M1537" s="138"/>
      <c r="N1537" s="138"/>
      <c r="O1537" s="138"/>
      <c r="P1537" s="138"/>
    </row>
    <row r="1538" spans="1:16">
      <c r="A1538" s="138"/>
      <c r="B1538" s="139"/>
      <c r="C1538" s="138"/>
      <c r="D1538" s="138"/>
      <c r="E1538" s="138"/>
      <c r="F1538" s="138"/>
      <c r="G1538" s="138"/>
      <c r="H1538" s="138"/>
      <c r="I1538" s="138"/>
      <c r="J1538" s="138"/>
      <c r="K1538" s="138"/>
      <c r="L1538" s="138"/>
      <c r="M1538" s="138"/>
      <c r="N1538" s="138"/>
      <c r="O1538" s="138"/>
      <c r="P1538" s="138"/>
    </row>
    <row r="1539" spans="1:16">
      <c r="A1539" s="138"/>
      <c r="B1539" s="139"/>
      <c r="C1539" s="138"/>
      <c r="D1539" s="138"/>
      <c r="E1539" s="138"/>
      <c r="F1539" s="138"/>
      <c r="G1539" s="138"/>
      <c r="H1539" s="138"/>
      <c r="I1539" s="138"/>
      <c r="J1539" s="138"/>
      <c r="K1539" s="138"/>
      <c r="L1539" s="138"/>
      <c r="M1539" s="138"/>
      <c r="N1539" s="138"/>
      <c r="O1539" s="138"/>
      <c r="P1539" s="138"/>
    </row>
    <row r="1540" spans="1:16">
      <c r="A1540" s="138"/>
      <c r="B1540" s="139"/>
      <c r="C1540" s="138"/>
      <c r="D1540" s="138"/>
      <c r="E1540" s="138"/>
      <c r="F1540" s="138"/>
      <c r="G1540" s="138"/>
      <c r="H1540" s="138"/>
      <c r="I1540" s="138"/>
      <c r="J1540" s="138"/>
      <c r="K1540" s="138"/>
      <c r="L1540" s="138"/>
      <c r="M1540" s="138"/>
      <c r="N1540" s="138"/>
      <c r="O1540" s="138"/>
      <c r="P1540" s="138"/>
    </row>
    <row r="1541" spans="1:16">
      <c r="A1541" s="138"/>
      <c r="B1541" s="139"/>
      <c r="C1541" s="138"/>
      <c r="D1541" s="138"/>
      <c r="E1541" s="138"/>
      <c r="F1541" s="138"/>
      <c r="G1541" s="138"/>
      <c r="H1541" s="138"/>
      <c r="I1541" s="138"/>
      <c r="J1541" s="138"/>
      <c r="K1541" s="138"/>
      <c r="L1541" s="138"/>
      <c r="M1541" s="138"/>
      <c r="N1541" s="138"/>
      <c r="O1541" s="138"/>
      <c r="P1541" s="138"/>
    </row>
    <row r="1542" spans="1:16">
      <c r="A1542" s="138"/>
      <c r="B1542" s="139"/>
      <c r="C1542" s="138"/>
      <c r="D1542" s="138"/>
      <c r="E1542" s="138"/>
      <c r="F1542" s="138"/>
      <c r="G1542" s="138"/>
      <c r="H1542" s="138"/>
      <c r="I1542" s="138"/>
      <c r="J1542" s="138"/>
      <c r="K1542" s="138"/>
      <c r="L1542" s="138"/>
      <c r="M1542" s="138"/>
      <c r="N1542" s="138"/>
      <c r="O1542" s="138"/>
      <c r="P1542" s="138"/>
    </row>
    <row r="1543" spans="1:16">
      <c r="A1543" s="138"/>
      <c r="B1543" s="139"/>
      <c r="C1543" s="138"/>
      <c r="D1543" s="138"/>
      <c r="E1543" s="138"/>
      <c r="F1543" s="138"/>
      <c r="G1543" s="138"/>
      <c r="H1543" s="138"/>
      <c r="I1543" s="138"/>
      <c r="J1543" s="138"/>
      <c r="K1543" s="138"/>
      <c r="L1543" s="138"/>
      <c r="M1543" s="138"/>
      <c r="N1543" s="138"/>
      <c r="O1543" s="138"/>
      <c r="P1543" s="138"/>
    </row>
    <row r="1544" spans="1:16">
      <c r="A1544" s="138"/>
      <c r="B1544" s="139"/>
      <c r="C1544" s="138"/>
      <c r="D1544" s="138"/>
      <c r="E1544" s="138"/>
      <c r="F1544" s="138"/>
      <c r="G1544" s="138"/>
      <c r="H1544" s="138"/>
      <c r="I1544" s="138"/>
      <c r="J1544" s="138"/>
      <c r="K1544" s="138"/>
      <c r="L1544" s="138"/>
      <c r="M1544" s="138"/>
      <c r="N1544" s="138"/>
      <c r="O1544" s="138"/>
      <c r="P1544" s="138"/>
    </row>
    <row r="1545" spans="1:16">
      <c r="A1545" s="138"/>
      <c r="B1545" s="139"/>
      <c r="C1545" s="138"/>
      <c r="D1545" s="138"/>
      <c r="E1545" s="138"/>
      <c r="F1545" s="138"/>
      <c r="G1545" s="138"/>
      <c r="H1545" s="138"/>
      <c r="I1545" s="138"/>
      <c r="J1545" s="138"/>
      <c r="K1545" s="138"/>
      <c r="L1545" s="138"/>
      <c r="M1545" s="138"/>
      <c r="N1545" s="138"/>
      <c r="O1545" s="138"/>
      <c r="P1545" s="138"/>
    </row>
    <row r="1546" spans="1:16">
      <c r="A1546" s="138"/>
      <c r="B1546" s="139"/>
      <c r="C1546" s="138"/>
      <c r="D1546" s="138"/>
      <c r="E1546" s="138"/>
      <c r="F1546" s="138"/>
      <c r="G1546" s="138"/>
      <c r="H1546" s="138"/>
      <c r="I1546" s="138"/>
      <c r="J1546" s="138"/>
      <c r="K1546" s="138"/>
      <c r="L1546" s="138"/>
      <c r="M1546" s="138"/>
      <c r="N1546" s="138"/>
      <c r="O1546" s="138"/>
      <c r="P1546" s="138"/>
    </row>
    <row r="1547" spans="1:16">
      <c r="A1547" s="138"/>
      <c r="B1547" s="139"/>
      <c r="C1547" s="138"/>
      <c r="D1547" s="138"/>
      <c r="E1547" s="138"/>
      <c r="F1547" s="138"/>
      <c r="G1547" s="138"/>
      <c r="H1547" s="138"/>
      <c r="I1547" s="138"/>
      <c r="J1547" s="138"/>
      <c r="K1547" s="138"/>
      <c r="L1547" s="138"/>
      <c r="M1547" s="138"/>
      <c r="N1547" s="138"/>
      <c r="O1547" s="138"/>
      <c r="P1547" s="138"/>
    </row>
    <row r="1548" spans="1:16">
      <c r="A1548" s="138"/>
      <c r="B1548" s="139"/>
      <c r="C1548" s="138"/>
      <c r="D1548" s="138"/>
      <c r="E1548" s="138"/>
      <c r="F1548" s="138"/>
      <c r="G1548" s="138"/>
      <c r="H1548" s="138"/>
      <c r="I1548" s="138"/>
      <c r="J1548" s="138"/>
      <c r="K1548" s="138"/>
      <c r="L1548" s="138"/>
      <c r="M1548" s="138"/>
      <c r="N1548" s="138"/>
      <c r="O1548" s="138"/>
      <c r="P1548" s="138"/>
    </row>
    <row r="1549" spans="1:16">
      <c r="A1549" s="138"/>
      <c r="B1549" s="139"/>
      <c r="C1549" s="138"/>
      <c r="D1549" s="138"/>
      <c r="E1549" s="138"/>
      <c r="F1549" s="138"/>
      <c r="G1549" s="138"/>
      <c r="H1549" s="138"/>
      <c r="I1549" s="138"/>
      <c r="J1549" s="138"/>
      <c r="K1549" s="138"/>
      <c r="L1549" s="138"/>
      <c r="M1549" s="138"/>
      <c r="N1549" s="138"/>
      <c r="O1549" s="138"/>
      <c r="P1549" s="138"/>
    </row>
    <row r="1550" spans="1:16">
      <c r="A1550" s="138"/>
      <c r="B1550" s="139"/>
      <c r="C1550" s="138"/>
      <c r="D1550" s="138"/>
      <c r="E1550" s="138"/>
      <c r="F1550" s="138"/>
      <c r="G1550" s="138"/>
      <c r="H1550" s="138"/>
      <c r="I1550" s="138"/>
      <c r="J1550" s="138"/>
      <c r="K1550" s="138"/>
      <c r="L1550" s="138"/>
      <c r="M1550" s="138"/>
      <c r="N1550" s="138"/>
      <c r="O1550" s="138"/>
      <c r="P1550" s="138"/>
    </row>
    <row r="1551" spans="1:16">
      <c r="A1551" s="138"/>
      <c r="B1551" s="139"/>
      <c r="C1551" s="138"/>
      <c r="D1551" s="138"/>
      <c r="E1551" s="138"/>
      <c r="F1551" s="138"/>
      <c r="G1551" s="138"/>
      <c r="H1551" s="138"/>
      <c r="I1551" s="138"/>
      <c r="J1551" s="138"/>
      <c r="K1551" s="138"/>
      <c r="L1551" s="138"/>
      <c r="M1551" s="138"/>
      <c r="N1551" s="138"/>
      <c r="O1551" s="138"/>
      <c r="P1551" s="138"/>
    </row>
    <row r="1552" spans="1:16">
      <c r="A1552" s="138"/>
      <c r="B1552" s="139"/>
      <c r="C1552" s="138"/>
      <c r="D1552" s="138"/>
      <c r="E1552" s="138"/>
      <c r="F1552" s="138"/>
      <c r="G1552" s="138"/>
      <c r="H1552" s="138"/>
      <c r="I1552" s="138"/>
      <c r="J1552" s="138"/>
      <c r="K1552" s="138"/>
      <c r="L1552" s="138"/>
      <c r="M1552" s="138"/>
      <c r="N1552" s="138"/>
      <c r="O1552" s="138"/>
      <c r="P1552" s="138"/>
    </row>
    <row r="1553" spans="1:16">
      <c r="A1553" s="138"/>
      <c r="B1553" s="139"/>
      <c r="C1553" s="138"/>
      <c r="D1553" s="138"/>
      <c r="E1553" s="138"/>
      <c r="F1553" s="138"/>
      <c r="G1553" s="138"/>
      <c r="H1553" s="138"/>
      <c r="I1553" s="138"/>
      <c r="J1553" s="138"/>
      <c r="K1553" s="138"/>
      <c r="L1553" s="138"/>
      <c r="M1553" s="138"/>
      <c r="N1553" s="138"/>
      <c r="O1553" s="138"/>
      <c r="P1553" s="138"/>
    </row>
    <row r="1554" spans="1:16">
      <c r="A1554" s="138"/>
      <c r="B1554" s="139"/>
      <c r="C1554" s="138"/>
      <c r="D1554" s="138"/>
      <c r="E1554" s="138"/>
      <c r="F1554" s="138"/>
      <c r="G1554" s="138"/>
      <c r="H1554" s="138"/>
      <c r="I1554" s="138"/>
      <c r="J1554" s="138"/>
      <c r="K1554" s="138"/>
      <c r="L1554" s="138"/>
      <c r="M1554" s="138"/>
      <c r="N1554" s="138"/>
      <c r="O1554" s="138"/>
      <c r="P1554" s="138"/>
    </row>
    <row r="1555" spans="1:16">
      <c r="A1555" s="138"/>
      <c r="B1555" s="139"/>
      <c r="C1555" s="138"/>
      <c r="D1555" s="138"/>
      <c r="E1555" s="138"/>
      <c r="F1555" s="138"/>
      <c r="G1555" s="138"/>
      <c r="H1555" s="138"/>
      <c r="I1555" s="138"/>
      <c r="J1555" s="138"/>
      <c r="K1555" s="138"/>
      <c r="L1555" s="138"/>
      <c r="M1555" s="138"/>
      <c r="N1555" s="138"/>
      <c r="O1555" s="138"/>
      <c r="P1555" s="138"/>
    </row>
    <row r="1556" spans="1:16">
      <c r="A1556" s="138"/>
      <c r="B1556" s="139"/>
      <c r="C1556" s="138"/>
      <c r="D1556" s="138"/>
      <c r="E1556" s="138"/>
      <c r="F1556" s="138"/>
      <c r="G1556" s="138"/>
      <c r="H1556" s="138"/>
      <c r="I1556" s="138"/>
      <c r="J1556" s="138"/>
      <c r="K1556" s="138"/>
      <c r="L1556" s="138"/>
      <c r="M1556" s="138"/>
      <c r="N1556" s="138"/>
      <c r="O1556" s="138"/>
      <c r="P1556" s="138"/>
    </row>
    <row r="1557" spans="1:16">
      <c r="A1557" s="138"/>
      <c r="B1557" s="139"/>
      <c r="C1557" s="138"/>
      <c r="D1557" s="138"/>
      <c r="E1557" s="138"/>
      <c r="F1557" s="138"/>
      <c r="G1557" s="138"/>
      <c r="H1557" s="138"/>
      <c r="I1557" s="138"/>
      <c r="J1557" s="138"/>
      <c r="K1557" s="138"/>
      <c r="L1557" s="138"/>
      <c r="M1557" s="138"/>
      <c r="N1557" s="138"/>
      <c r="O1557" s="138"/>
      <c r="P1557" s="138"/>
    </row>
    <row r="1558" spans="1:16">
      <c r="A1558" s="138"/>
      <c r="B1558" s="139"/>
      <c r="C1558" s="138"/>
      <c r="D1558" s="138"/>
      <c r="E1558" s="138"/>
      <c r="F1558" s="138"/>
      <c r="G1558" s="138"/>
      <c r="H1558" s="138"/>
      <c r="I1558" s="138"/>
      <c r="J1558" s="138"/>
      <c r="K1558" s="138"/>
      <c r="L1558" s="138"/>
      <c r="M1558" s="138"/>
      <c r="N1558" s="138"/>
      <c r="O1558" s="138"/>
      <c r="P1558" s="138"/>
    </row>
    <row r="1559" spans="1:16">
      <c r="A1559" s="138"/>
      <c r="B1559" s="139"/>
      <c r="C1559" s="138"/>
      <c r="D1559" s="138"/>
      <c r="E1559" s="138"/>
      <c r="F1559" s="138"/>
      <c r="G1559" s="138"/>
      <c r="H1559" s="138"/>
      <c r="I1559" s="138"/>
      <c r="J1559" s="138"/>
      <c r="K1559" s="138"/>
      <c r="L1559" s="138"/>
      <c r="M1559" s="138"/>
      <c r="N1559" s="138"/>
      <c r="O1559" s="138"/>
      <c r="P1559" s="138"/>
    </row>
    <row r="1560" spans="1:16">
      <c r="A1560" s="138"/>
      <c r="B1560" s="139"/>
      <c r="C1560" s="138"/>
      <c r="D1560" s="138"/>
      <c r="E1560" s="138"/>
      <c r="F1560" s="138"/>
      <c r="G1560" s="138"/>
      <c r="H1560" s="138"/>
      <c r="I1560" s="138"/>
      <c r="J1560" s="138"/>
      <c r="K1560" s="138"/>
      <c r="L1560" s="138"/>
      <c r="M1560" s="138"/>
      <c r="N1560" s="138"/>
      <c r="O1560" s="138"/>
      <c r="P1560" s="138"/>
    </row>
    <row r="1561" spans="1:16">
      <c r="A1561" s="138"/>
      <c r="B1561" s="139"/>
      <c r="C1561" s="138"/>
      <c r="D1561" s="138"/>
      <c r="E1561" s="138"/>
      <c r="F1561" s="138"/>
      <c r="G1561" s="138"/>
      <c r="H1561" s="138"/>
      <c r="I1561" s="138"/>
      <c r="J1561" s="138"/>
      <c r="K1561" s="138"/>
      <c r="L1561" s="138"/>
      <c r="M1561" s="138"/>
      <c r="N1561" s="138"/>
      <c r="O1561" s="138"/>
      <c r="P1561" s="138"/>
    </row>
    <row r="1562" spans="1:16">
      <c r="A1562" s="138"/>
      <c r="B1562" s="139"/>
      <c r="C1562" s="138"/>
      <c r="D1562" s="138"/>
      <c r="E1562" s="138"/>
      <c r="F1562" s="138"/>
      <c r="G1562" s="138"/>
      <c r="H1562" s="138"/>
      <c r="I1562" s="138"/>
      <c r="J1562" s="138"/>
      <c r="K1562" s="138"/>
      <c r="L1562" s="138"/>
      <c r="M1562" s="138"/>
      <c r="N1562" s="138"/>
      <c r="O1562" s="138"/>
      <c r="P1562" s="138"/>
    </row>
    <row r="1563" spans="1:16">
      <c r="A1563" s="138"/>
      <c r="B1563" s="139"/>
      <c r="C1563" s="138"/>
      <c r="D1563" s="138"/>
      <c r="E1563" s="138"/>
      <c r="F1563" s="138"/>
      <c r="G1563" s="138"/>
      <c r="H1563" s="138"/>
      <c r="I1563" s="138"/>
      <c r="J1563" s="138"/>
      <c r="K1563" s="138"/>
      <c r="L1563" s="138"/>
      <c r="M1563" s="138"/>
      <c r="N1563" s="138"/>
      <c r="O1563" s="138"/>
      <c r="P1563" s="138"/>
    </row>
    <row r="1564" spans="1:16">
      <c r="A1564" s="138"/>
      <c r="B1564" s="139"/>
      <c r="C1564" s="138"/>
      <c r="D1564" s="138"/>
      <c r="E1564" s="138"/>
      <c r="F1564" s="138"/>
      <c r="G1564" s="138"/>
      <c r="H1564" s="138"/>
      <c r="I1564" s="138"/>
      <c r="J1564" s="138"/>
      <c r="K1564" s="138"/>
      <c r="L1564" s="138"/>
      <c r="M1564" s="138"/>
      <c r="N1564" s="138"/>
      <c r="O1564" s="138"/>
      <c r="P1564" s="138"/>
    </row>
    <row r="1565" spans="1:16">
      <c r="A1565" s="138"/>
      <c r="B1565" s="139"/>
      <c r="C1565" s="138"/>
      <c r="D1565" s="138"/>
      <c r="E1565" s="138"/>
      <c r="F1565" s="138"/>
      <c r="G1565" s="138"/>
      <c r="H1565" s="138"/>
      <c r="I1565" s="138"/>
      <c r="J1565" s="138"/>
      <c r="K1565" s="138"/>
      <c r="L1565" s="138"/>
      <c r="M1565" s="138"/>
      <c r="N1565" s="138"/>
      <c r="O1565" s="138"/>
      <c r="P1565" s="138"/>
    </row>
    <row r="1566" spans="1:16">
      <c r="A1566" s="138"/>
      <c r="B1566" s="139"/>
      <c r="C1566" s="138"/>
      <c r="D1566" s="138"/>
      <c r="E1566" s="138"/>
      <c r="F1566" s="138"/>
      <c r="G1566" s="138"/>
      <c r="H1566" s="138"/>
      <c r="I1566" s="138"/>
      <c r="J1566" s="138"/>
      <c r="K1566" s="138"/>
      <c r="L1566" s="138"/>
      <c r="M1566" s="138"/>
      <c r="N1566" s="138"/>
      <c r="O1566" s="138"/>
      <c r="P1566" s="138"/>
    </row>
    <row r="1567" spans="1:16">
      <c r="A1567" s="138"/>
      <c r="B1567" s="139"/>
      <c r="C1567" s="138"/>
      <c r="D1567" s="138"/>
      <c r="E1567" s="138"/>
      <c r="F1567" s="138"/>
      <c r="G1567" s="138"/>
      <c r="H1567" s="138"/>
      <c r="I1567" s="138"/>
      <c r="J1567" s="138"/>
      <c r="K1567" s="138"/>
      <c r="L1567" s="138"/>
      <c r="M1567" s="138"/>
      <c r="N1567" s="138"/>
      <c r="O1567" s="138"/>
      <c r="P1567" s="138"/>
    </row>
    <row r="1568" spans="1:16">
      <c r="A1568" s="138"/>
      <c r="B1568" s="139"/>
      <c r="C1568" s="138"/>
      <c r="D1568" s="138"/>
      <c r="E1568" s="138"/>
      <c r="F1568" s="138"/>
      <c r="G1568" s="138"/>
      <c r="H1568" s="138"/>
      <c r="I1568" s="138"/>
      <c r="J1568" s="138"/>
      <c r="K1568" s="138"/>
      <c r="L1568" s="138"/>
      <c r="M1568" s="138"/>
      <c r="N1568" s="138"/>
      <c r="O1568" s="138"/>
      <c r="P1568" s="138"/>
    </row>
    <row r="1569" spans="1:16">
      <c r="A1569" s="138"/>
      <c r="B1569" s="139"/>
      <c r="C1569" s="138"/>
      <c r="D1569" s="138"/>
      <c r="E1569" s="138"/>
      <c r="F1569" s="138"/>
      <c r="G1569" s="138"/>
      <c r="H1569" s="138"/>
      <c r="I1569" s="138"/>
      <c r="J1569" s="138"/>
      <c r="K1569" s="138"/>
      <c r="L1569" s="138"/>
      <c r="M1569" s="138"/>
      <c r="N1569" s="138"/>
      <c r="O1569" s="138"/>
      <c r="P1569" s="138"/>
    </row>
    <row r="1570" spans="1:16">
      <c r="A1570" s="138"/>
      <c r="B1570" s="139"/>
      <c r="C1570" s="138"/>
      <c r="D1570" s="138"/>
      <c r="E1570" s="138"/>
      <c r="F1570" s="138"/>
      <c r="G1570" s="138"/>
      <c r="H1570" s="138"/>
      <c r="I1570" s="138"/>
      <c r="J1570" s="138"/>
      <c r="K1570" s="138"/>
      <c r="L1570" s="138"/>
      <c r="M1570" s="138"/>
      <c r="N1570" s="138"/>
      <c r="O1570" s="138"/>
      <c r="P1570" s="138"/>
    </row>
    <row r="1571" spans="1:16">
      <c r="A1571" s="138"/>
      <c r="B1571" s="139"/>
      <c r="C1571" s="138"/>
      <c r="D1571" s="138"/>
      <c r="E1571" s="138"/>
      <c r="F1571" s="138"/>
      <c r="G1571" s="138"/>
      <c r="H1571" s="138"/>
      <c r="I1571" s="138"/>
      <c r="J1571" s="138"/>
      <c r="K1571" s="138"/>
      <c r="L1571" s="138"/>
      <c r="M1571" s="138"/>
      <c r="N1571" s="138"/>
      <c r="O1571" s="138"/>
      <c r="P1571" s="138"/>
    </row>
    <row r="1572" spans="1:16">
      <c r="A1572" s="138"/>
      <c r="B1572" s="139"/>
      <c r="C1572" s="138"/>
      <c r="D1572" s="138"/>
      <c r="E1572" s="138"/>
      <c r="F1572" s="138"/>
      <c r="G1572" s="138"/>
      <c r="H1572" s="138"/>
      <c r="I1572" s="138"/>
      <c r="J1572" s="138"/>
      <c r="K1572" s="138"/>
      <c r="L1572" s="138"/>
      <c r="M1572" s="138"/>
      <c r="N1572" s="138"/>
      <c r="O1572" s="138"/>
      <c r="P1572" s="138"/>
    </row>
    <row r="1573" spans="1:16">
      <c r="A1573" s="138"/>
      <c r="B1573" s="139"/>
      <c r="C1573" s="138"/>
      <c r="D1573" s="138"/>
      <c r="E1573" s="138"/>
      <c r="F1573" s="138"/>
      <c r="G1573" s="138"/>
      <c r="H1573" s="138"/>
      <c r="I1573" s="138"/>
      <c r="J1573" s="138"/>
      <c r="K1573" s="138"/>
      <c r="L1573" s="138"/>
      <c r="M1573" s="138"/>
      <c r="N1573" s="138"/>
      <c r="O1573" s="138"/>
      <c r="P1573" s="138"/>
    </row>
    <row r="1574" spans="1:16">
      <c r="A1574" s="138"/>
      <c r="B1574" s="139"/>
      <c r="C1574" s="138"/>
      <c r="D1574" s="138"/>
      <c r="E1574" s="138"/>
      <c r="F1574" s="138"/>
      <c r="G1574" s="138"/>
      <c r="H1574" s="138"/>
      <c r="I1574" s="138"/>
      <c r="J1574" s="138"/>
      <c r="K1574" s="138"/>
      <c r="L1574" s="138"/>
      <c r="M1574" s="138"/>
      <c r="N1574" s="138"/>
      <c r="O1574" s="138"/>
      <c r="P1574" s="138"/>
    </row>
    <row r="1575" spans="1:16">
      <c r="A1575" s="138"/>
      <c r="B1575" s="139"/>
      <c r="C1575" s="138"/>
      <c r="D1575" s="138"/>
      <c r="E1575" s="138"/>
      <c r="F1575" s="138"/>
      <c r="G1575" s="138"/>
      <c r="H1575" s="138"/>
      <c r="I1575" s="138"/>
      <c r="J1575" s="138"/>
      <c r="K1575" s="138"/>
      <c r="L1575" s="138"/>
      <c r="M1575" s="138"/>
      <c r="N1575" s="138"/>
      <c r="O1575" s="138"/>
      <c r="P1575" s="138"/>
    </row>
    <row r="1576" spans="1:16">
      <c r="A1576" s="138"/>
      <c r="B1576" s="139"/>
      <c r="C1576" s="138"/>
      <c r="D1576" s="138"/>
      <c r="E1576" s="138"/>
      <c r="F1576" s="138"/>
      <c r="G1576" s="138"/>
      <c r="H1576" s="138"/>
      <c r="I1576" s="138"/>
      <c r="J1576" s="138"/>
      <c r="K1576" s="138"/>
      <c r="L1576" s="138"/>
      <c r="M1576" s="138"/>
      <c r="N1576" s="138"/>
      <c r="O1576" s="138"/>
      <c r="P1576" s="138"/>
    </row>
    <row r="1577" spans="1:16">
      <c r="A1577" s="138"/>
      <c r="B1577" s="139"/>
      <c r="C1577" s="138"/>
      <c r="D1577" s="138"/>
      <c r="E1577" s="138"/>
      <c r="F1577" s="138"/>
      <c r="G1577" s="138"/>
      <c r="H1577" s="138"/>
      <c r="I1577" s="138"/>
      <c r="J1577" s="138"/>
      <c r="K1577" s="138"/>
      <c r="L1577" s="138"/>
      <c r="M1577" s="138"/>
      <c r="N1577" s="138"/>
      <c r="O1577" s="138"/>
      <c r="P1577" s="138"/>
    </row>
    <row r="1578" spans="1:16">
      <c r="A1578" s="138"/>
      <c r="B1578" s="139"/>
      <c r="C1578" s="138"/>
      <c r="D1578" s="138"/>
      <c r="E1578" s="138"/>
      <c r="F1578" s="138"/>
      <c r="G1578" s="138"/>
      <c r="H1578" s="138"/>
      <c r="I1578" s="138"/>
      <c r="J1578" s="138"/>
      <c r="K1578" s="138"/>
      <c r="L1578" s="138"/>
      <c r="M1578" s="138"/>
      <c r="N1578" s="138"/>
      <c r="O1578" s="138"/>
      <c r="P1578" s="138"/>
    </row>
    <row r="1579" spans="1:16">
      <c r="A1579" s="138"/>
      <c r="B1579" s="139"/>
      <c r="C1579" s="138"/>
      <c r="D1579" s="138"/>
      <c r="E1579" s="138"/>
      <c r="F1579" s="138"/>
      <c r="G1579" s="138"/>
      <c r="H1579" s="138"/>
      <c r="I1579" s="138"/>
      <c r="J1579" s="138"/>
      <c r="K1579" s="138"/>
      <c r="L1579" s="138"/>
      <c r="M1579" s="138"/>
      <c r="N1579" s="138"/>
      <c r="O1579" s="138"/>
      <c r="P1579" s="138"/>
    </row>
    <row r="1580" spans="1:16">
      <c r="A1580" s="138"/>
      <c r="B1580" s="139"/>
      <c r="C1580" s="138"/>
      <c r="D1580" s="138"/>
      <c r="E1580" s="138"/>
      <c r="F1580" s="138"/>
      <c r="G1580" s="138"/>
      <c r="H1580" s="138"/>
      <c r="I1580" s="138"/>
      <c r="J1580" s="138"/>
      <c r="K1580" s="138"/>
      <c r="L1580" s="138"/>
      <c r="M1580" s="138"/>
      <c r="N1580" s="138"/>
      <c r="O1580" s="138"/>
      <c r="P1580" s="138"/>
    </row>
    <row r="1581" spans="1:16">
      <c r="A1581" s="138"/>
      <c r="B1581" s="139"/>
      <c r="C1581" s="138"/>
      <c r="D1581" s="138"/>
      <c r="E1581" s="138"/>
      <c r="F1581" s="138"/>
      <c r="G1581" s="138"/>
      <c r="H1581" s="138"/>
      <c r="I1581" s="138"/>
      <c r="J1581" s="138"/>
      <c r="K1581" s="138"/>
      <c r="L1581" s="138"/>
      <c r="M1581" s="138"/>
      <c r="N1581" s="138"/>
      <c r="O1581" s="138"/>
      <c r="P1581" s="138"/>
    </row>
    <row r="1582" spans="1:16">
      <c r="A1582" s="138"/>
      <c r="B1582" s="139"/>
      <c r="C1582" s="138"/>
      <c r="D1582" s="138"/>
      <c r="E1582" s="138"/>
      <c r="F1582" s="138"/>
      <c r="G1582" s="138"/>
      <c r="H1582" s="138"/>
      <c r="I1582" s="138"/>
      <c r="J1582" s="138"/>
      <c r="K1582" s="138"/>
      <c r="L1582" s="138"/>
      <c r="M1582" s="138"/>
      <c r="N1582" s="138"/>
      <c r="O1582" s="138"/>
      <c r="P1582" s="138"/>
    </row>
    <row r="1583" spans="1:16">
      <c r="A1583" s="138"/>
      <c r="B1583" s="139"/>
      <c r="C1583" s="138"/>
      <c r="D1583" s="138"/>
      <c r="E1583" s="138"/>
      <c r="F1583" s="138"/>
      <c r="G1583" s="138"/>
      <c r="H1583" s="138"/>
      <c r="I1583" s="138"/>
      <c r="J1583" s="138"/>
      <c r="K1583" s="138"/>
      <c r="L1583" s="138"/>
      <c r="M1583" s="138"/>
      <c r="N1583" s="138"/>
      <c r="O1583" s="138"/>
      <c r="P1583" s="138"/>
    </row>
    <row r="1584" spans="1:16">
      <c r="A1584" s="138"/>
      <c r="B1584" s="139"/>
      <c r="C1584" s="138"/>
      <c r="D1584" s="138"/>
      <c r="E1584" s="138"/>
      <c r="F1584" s="138"/>
      <c r="G1584" s="138"/>
      <c r="H1584" s="138"/>
      <c r="I1584" s="138"/>
      <c r="J1584" s="138"/>
      <c r="K1584" s="138"/>
      <c r="L1584" s="138"/>
      <c r="M1584" s="138"/>
      <c r="N1584" s="138"/>
      <c r="O1584" s="138"/>
      <c r="P1584" s="138"/>
    </row>
    <row r="1585" spans="1:16">
      <c r="A1585" s="138"/>
      <c r="B1585" s="139"/>
      <c r="C1585" s="138"/>
      <c r="D1585" s="138"/>
      <c r="E1585" s="138"/>
      <c r="F1585" s="138"/>
      <c r="G1585" s="138"/>
      <c r="H1585" s="138"/>
      <c r="I1585" s="138"/>
      <c r="J1585" s="138"/>
      <c r="K1585" s="138"/>
      <c r="L1585" s="138"/>
      <c r="M1585" s="138"/>
      <c r="N1585" s="138"/>
      <c r="O1585" s="138"/>
      <c r="P1585" s="138"/>
    </row>
    <row r="1586" spans="1:16">
      <c r="A1586" s="138"/>
      <c r="B1586" s="139"/>
      <c r="C1586" s="138"/>
      <c r="D1586" s="138"/>
      <c r="E1586" s="138"/>
      <c r="F1586" s="138"/>
      <c r="G1586" s="138"/>
      <c r="H1586" s="138"/>
      <c r="I1586" s="138"/>
      <c r="J1586" s="138"/>
      <c r="K1586" s="138"/>
      <c r="L1586" s="138"/>
      <c r="M1586" s="138"/>
      <c r="N1586" s="138"/>
      <c r="O1586" s="138"/>
      <c r="P1586" s="138"/>
    </row>
    <row r="1587" spans="1:16">
      <c r="A1587" s="138"/>
      <c r="B1587" s="139"/>
      <c r="C1587" s="138"/>
      <c r="D1587" s="138"/>
      <c r="E1587" s="138"/>
      <c r="F1587" s="138"/>
      <c r="G1587" s="138"/>
      <c r="H1587" s="138"/>
      <c r="I1587" s="138"/>
      <c r="J1587" s="138"/>
      <c r="K1587" s="138"/>
      <c r="L1587" s="138"/>
      <c r="M1587" s="138"/>
      <c r="N1587" s="138"/>
      <c r="O1587" s="138"/>
      <c r="P1587" s="138"/>
    </row>
    <row r="1588" spans="1:16">
      <c r="A1588" s="138"/>
      <c r="B1588" s="139"/>
      <c r="C1588" s="138"/>
      <c r="D1588" s="138"/>
      <c r="E1588" s="138"/>
      <c r="F1588" s="138"/>
      <c r="G1588" s="138"/>
      <c r="H1588" s="138"/>
      <c r="I1588" s="138"/>
      <c r="J1588" s="138"/>
      <c r="K1588" s="138"/>
      <c r="L1588" s="138"/>
      <c r="M1588" s="138"/>
      <c r="N1588" s="138"/>
      <c r="O1588" s="138"/>
      <c r="P1588" s="138"/>
    </row>
    <row r="1589" spans="1:16">
      <c r="A1589" s="138"/>
      <c r="B1589" s="139"/>
      <c r="C1589" s="138"/>
      <c r="D1589" s="138"/>
      <c r="E1589" s="138"/>
      <c r="F1589" s="138"/>
      <c r="G1589" s="138"/>
      <c r="H1589" s="138"/>
      <c r="I1589" s="138"/>
      <c r="J1589" s="138"/>
      <c r="K1589" s="138"/>
      <c r="L1589" s="138"/>
      <c r="M1589" s="138"/>
      <c r="N1589" s="138"/>
      <c r="O1589" s="138"/>
      <c r="P1589" s="138"/>
    </row>
    <row r="1590" spans="1:16">
      <c r="A1590" s="138"/>
      <c r="B1590" s="139"/>
      <c r="C1590" s="138"/>
      <c r="D1590" s="138"/>
      <c r="E1590" s="138"/>
      <c r="F1590" s="138"/>
      <c r="G1590" s="138"/>
      <c r="H1590" s="138"/>
      <c r="I1590" s="138"/>
      <c r="J1590" s="138"/>
      <c r="K1590" s="138"/>
      <c r="L1590" s="138"/>
      <c r="M1590" s="138"/>
      <c r="N1590" s="138"/>
      <c r="O1590" s="138"/>
      <c r="P1590" s="138"/>
    </row>
    <row r="1591" spans="1:16">
      <c r="A1591" s="138"/>
      <c r="B1591" s="139"/>
      <c r="C1591" s="138"/>
      <c r="D1591" s="138"/>
      <c r="E1591" s="138"/>
      <c r="F1591" s="138"/>
      <c r="G1591" s="138"/>
      <c r="H1591" s="138"/>
      <c r="I1591" s="138"/>
      <c r="J1591" s="138"/>
      <c r="K1591" s="138"/>
      <c r="L1591" s="138"/>
      <c r="M1591" s="138"/>
      <c r="N1591" s="138"/>
      <c r="O1591" s="138"/>
      <c r="P1591" s="138"/>
    </row>
    <row r="1592" spans="1:16">
      <c r="A1592" s="138"/>
      <c r="B1592" s="139"/>
      <c r="C1592" s="138"/>
      <c r="D1592" s="138"/>
      <c r="E1592" s="138"/>
      <c r="F1592" s="138"/>
      <c r="G1592" s="138"/>
      <c r="H1592" s="138"/>
      <c r="I1592" s="138"/>
      <c r="J1592" s="138"/>
      <c r="K1592" s="138"/>
      <c r="L1592" s="138"/>
      <c r="M1592" s="138"/>
      <c r="N1592" s="138"/>
      <c r="O1592" s="138"/>
      <c r="P1592" s="138"/>
    </row>
    <row r="1593" spans="1:16">
      <c r="A1593" s="138"/>
      <c r="B1593" s="139"/>
      <c r="C1593" s="138"/>
      <c r="D1593" s="138"/>
      <c r="E1593" s="138"/>
      <c r="F1593" s="138"/>
      <c r="G1593" s="138"/>
      <c r="H1593" s="138"/>
      <c r="I1593" s="138"/>
      <c r="J1593" s="138"/>
      <c r="K1593" s="138"/>
      <c r="L1593" s="138"/>
      <c r="M1593" s="138"/>
      <c r="N1593" s="138"/>
      <c r="O1593" s="138"/>
      <c r="P1593" s="138"/>
    </row>
    <row r="1594" spans="1:16">
      <c r="A1594" s="138"/>
      <c r="B1594" s="139"/>
      <c r="C1594" s="138"/>
      <c r="D1594" s="138"/>
      <c r="E1594" s="138"/>
      <c r="F1594" s="138"/>
      <c r="G1594" s="138"/>
      <c r="H1594" s="138"/>
      <c r="I1594" s="138"/>
      <c r="J1594" s="138"/>
      <c r="K1594" s="138"/>
      <c r="L1594" s="138"/>
      <c r="M1594" s="138"/>
      <c r="N1594" s="138"/>
      <c r="O1594" s="138"/>
      <c r="P1594" s="138"/>
    </row>
    <row r="1595" spans="1:16">
      <c r="A1595" s="138"/>
      <c r="B1595" s="139"/>
      <c r="C1595" s="138"/>
      <c r="D1595" s="138"/>
      <c r="E1595" s="138"/>
      <c r="F1595" s="138"/>
      <c r="G1595" s="138"/>
      <c r="H1595" s="138"/>
      <c r="I1595" s="138"/>
      <c r="J1595" s="138"/>
      <c r="K1595" s="138"/>
      <c r="L1595" s="138"/>
      <c r="M1595" s="138"/>
      <c r="N1595" s="138"/>
      <c r="O1595" s="138"/>
      <c r="P1595" s="138"/>
    </row>
    <row r="1596" spans="1:16">
      <c r="A1596" s="138"/>
      <c r="B1596" s="139"/>
      <c r="C1596" s="138"/>
      <c r="D1596" s="138"/>
      <c r="E1596" s="138"/>
      <c r="F1596" s="138"/>
      <c r="G1596" s="138"/>
      <c r="H1596" s="138"/>
      <c r="I1596" s="138"/>
      <c r="J1596" s="138"/>
      <c r="K1596" s="138"/>
      <c r="L1596" s="138"/>
      <c r="M1596" s="138"/>
      <c r="N1596" s="138"/>
      <c r="O1596" s="138"/>
      <c r="P1596" s="138"/>
    </row>
    <row r="1597" spans="1:16">
      <c r="A1597" s="138"/>
      <c r="B1597" s="139"/>
      <c r="C1597" s="138"/>
      <c r="D1597" s="138"/>
      <c r="E1597" s="138"/>
      <c r="F1597" s="138"/>
      <c r="G1597" s="138"/>
      <c r="H1597" s="138"/>
      <c r="I1597" s="138"/>
      <c r="J1597" s="138"/>
      <c r="K1597" s="138"/>
      <c r="L1597" s="138"/>
      <c r="M1597" s="138"/>
      <c r="N1597" s="138"/>
      <c r="O1597" s="138"/>
      <c r="P1597" s="138"/>
    </row>
    <row r="1598" spans="1:16">
      <c r="A1598" s="138"/>
      <c r="B1598" s="139"/>
      <c r="C1598" s="138"/>
      <c r="D1598" s="138"/>
      <c r="E1598" s="138"/>
      <c r="F1598" s="138"/>
      <c r="G1598" s="138"/>
      <c r="H1598" s="138"/>
      <c r="I1598" s="138"/>
      <c r="J1598" s="138"/>
      <c r="K1598" s="138"/>
      <c r="L1598" s="138"/>
      <c r="M1598" s="138"/>
      <c r="N1598" s="138"/>
      <c r="O1598" s="138"/>
      <c r="P1598" s="138"/>
    </row>
    <row r="1599" spans="1:16">
      <c r="A1599" s="138"/>
      <c r="B1599" s="139"/>
      <c r="C1599" s="138"/>
      <c r="D1599" s="138"/>
      <c r="E1599" s="138"/>
      <c r="F1599" s="138"/>
      <c r="G1599" s="138"/>
      <c r="H1599" s="138"/>
      <c r="I1599" s="138"/>
      <c r="J1599" s="138"/>
      <c r="K1599" s="138"/>
      <c r="L1599" s="138"/>
      <c r="M1599" s="138"/>
      <c r="N1599" s="138"/>
      <c r="O1599" s="138"/>
      <c r="P1599" s="138"/>
    </row>
    <row r="1600" spans="1:16">
      <c r="A1600" s="138"/>
      <c r="B1600" s="139"/>
      <c r="C1600" s="138"/>
      <c r="D1600" s="138"/>
      <c r="E1600" s="138"/>
      <c r="F1600" s="138"/>
      <c r="G1600" s="138"/>
      <c r="H1600" s="138"/>
      <c r="I1600" s="138"/>
      <c r="J1600" s="138"/>
      <c r="K1600" s="138"/>
      <c r="L1600" s="138"/>
      <c r="M1600" s="138"/>
      <c r="N1600" s="138"/>
      <c r="O1600" s="138"/>
      <c r="P1600" s="138"/>
    </row>
    <row r="1601" spans="1:18">
      <c r="A1601" s="138"/>
      <c r="B1601" s="139"/>
      <c r="C1601" s="138"/>
      <c r="D1601" s="138"/>
      <c r="E1601" s="138"/>
      <c r="F1601" s="138"/>
      <c r="G1601" s="138"/>
      <c r="H1601" s="138"/>
      <c r="I1601" s="138"/>
      <c r="J1601" s="138"/>
      <c r="K1601" s="138"/>
      <c r="L1601" s="138"/>
      <c r="M1601" s="138"/>
      <c r="N1601" s="138"/>
      <c r="O1601" s="138"/>
      <c r="P1601" s="138"/>
    </row>
    <row r="1602" spans="1:18">
      <c r="A1602" s="138"/>
      <c r="B1602" s="139"/>
      <c r="C1602" s="138"/>
      <c r="D1602" s="138"/>
      <c r="E1602" s="138"/>
      <c r="F1602" s="138"/>
      <c r="G1602" s="138"/>
      <c r="H1602" s="138"/>
      <c r="I1602" s="138"/>
      <c r="J1602" s="138"/>
      <c r="K1602" s="138"/>
      <c r="L1602" s="138"/>
      <c r="M1602" s="138"/>
      <c r="N1602" s="138"/>
      <c r="O1602" s="138"/>
      <c r="P1602" s="138"/>
    </row>
    <row r="1603" spans="1:18">
      <c r="A1603" s="138"/>
      <c r="B1603" s="139"/>
      <c r="C1603" s="138"/>
      <c r="D1603" s="138"/>
      <c r="E1603" s="138"/>
      <c r="F1603" s="138"/>
      <c r="G1603" s="138"/>
      <c r="H1603" s="138"/>
      <c r="I1603" s="138"/>
      <c r="J1603" s="138"/>
      <c r="K1603" s="138"/>
      <c r="L1603" s="138"/>
      <c r="M1603" s="138"/>
      <c r="N1603" s="138"/>
      <c r="O1603" s="138"/>
      <c r="P1603" s="138"/>
    </row>
    <row r="1604" spans="1:18">
      <c r="A1604" s="138"/>
      <c r="B1604" s="139"/>
      <c r="C1604" s="138"/>
      <c r="D1604" s="138"/>
      <c r="E1604" s="138"/>
      <c r="F1604" s="138"/>
      <c r="G1604" s="138"/>
      <c r="H1604" s="138"/>
      <c r="I1604" s="138"/>
      <c r="J1604" s="138"/>
      <c r="K1604" s="138"/>
      <c r="L1604" s="138"/>
      <c r="M1604" s="138"/>
      <c r="N1604" s="138"/>
      <c r="O1604" s="138"/>
      <c r="P1604" s="138"/>
    </row>
    <row r="1605" spans="1:18">
      <c r="A1605" s="138"/>
      <c r="B1605" s="139"/>
      <c r="C1605" s="138"/>
      <c r="D1605" s="138"/>
      <c r="E1605" s="138"/>
      <c r="F1605" s="138"/>
      <c r="G1605" s="138"/>
      <c r="H1605" s="138"/>
      <c r="I1605" s="138"/>
      <c r="J1605" s="138"/>
      <c r="K1605" s="138"/>
      <c r="L1605" s="138"/>
      <c r="M1605" s="138"/>
      <c r="N1605" s="138"/>
      <c r="O1605" s="138"/>
      <c r="P1605" s="138"/>
    </row>
    <row r="1606" spans="1:18">
      <c r="A1606" s="138"/>
      <c r="B1606" s="139"/>
      <c r="C1606" s="138"/>
      <c r="D1606" s="138"/>
      <c r="E1606" s="138"/>
      <c r="F1606" s="138"/>
      <c r="G1606" s="138"/>
      <c r="H1606" s="138"/>
      <c r="I1606" s="138"/>
      <c r="J1606" s="138"/>
      <c r="K1606" s="138"/>
      <c r="L1606" s="138"/>
      <c r="M1606" s="138"/>
      <c r="N1606" s="138"/>
      <c r="O1606" s="138"/>
      <c r="P1606" s="138"/>
    </row>
    <row r="1607" spans="1:18">
      <c r="A1607" s="138"/>
      <c r="B1607" s="139"/>
      <c r="C1607" s="138"/>
      <c r="D1607" s="138"/>
      <c r="E1607" s="138"/>
      <c r="F1607" s="138"/>
      <c r="G1607" s="138"/>
      <c r="H1607" s="138"/>
      <c r="I1607" s="138"/>
      <c r="J1607" s="138"/>
      <c r="K1607" s="138"/>
      <c r="L1607" s="138"/>
      <c r="M1607" s="138"/>
      <c r="N1607" s="138"/>
      <c r="O1607" s="138"/>
      <c r="P1607" s="138"/>
    </row>
    <row r="1608" spans="1:18">
      <c r="A1608" s="138"/>
      <c r="B1608" s="139"/>
      <c r="C1608" s="138"/>
      <c r="D1608" s="138"/>
      <c r="E1608" s="138"/>
      <c r="F1608" s="138"/>
      <c r="G1608" s="138"/>
      <c r="H1608" s="138"/>
      <c r="I1608" s="138"/>
      <c r="J1608" s="138"/>
      <c r="K1608" s="138"/>
      <c r="L1608" s="138"/>
      <c r="M1608" s="138"/>
      <c r="N1608" s="138"/>
      <c r="O1608" s="138"/>
      <c r="P1608" s="138"/>
    </row>
    <row r="1609" spans="1:18">
      <c r="A1609" s="138"/>
      <c r="B1609" s="139"/>
      <c r="C1609" s="138"/>
      <c r="D1609" s="138"/>
      <c r="E1609" s="138"/>
      <c r="F1609" s="138"/>
      <c r="G1609" s="138"/>
      <c r="H1609" s="138"/>
      <c r="I1609" s="138"/>
      <c r="J1609" s="138"/>
      <c r="K1609" s="138"/>
      <c r="L1609" s="138"/>
      <c r="M1609" s="138"/>
      <c r="N1609" s="138"/>
      <c r="O1609" s="138"/>
      <c r="P1609" s="138"/>
    </row>
    <row r="1610" spans="1:18">
      <c r="A1610" s="138"/>
      <c r="B1610" s="139"/>
      <c r="C1610" s="138"/>
      <c r="D1610" s="138"/>
      <c r="E1610" s="138"/>
      <c r="F1610" s="138"/>
      <c r="G1610" s="138"/>
      <c r="H1610" s="138"/>
      <c r="I1610" s="138"/>
      <c r="J1610" s="138"/>
      <c r="K1610" s="138"/>
      <c r="L1610" s="138"/>
      <c r="M1610" s="138"/>
      <c r="N1610" s="138"/>
      <c r="O1610" s="138"/>
      <c r="P1610" s="138"/>
    </row>
    <row r="1611" spans="1:18">
      <c r="A1611" s="138"/>
      <c r="B1611" s="139"/>
      <c r="C1611" s="138"/>
      <c r="D1611" s="138"/>
      <c r="E1611" s="138"/>
      <c r="F1611" s="138"/>
      <c r="G1611" s="138"/>
      <c r="H1611" s="138"/>
      <c r="I1611" s="138"/>
      <c r="J1611" s="138"/>
      <c r="K1611" s="138"/>
      <c r="L1611" s="138"/>
      <c r="M1611" s="138"/>
      <c r="N1611" s="138"/>
      <c r="O1611" s="138"/>
      <c r="P1611" s="138"/>
    </row>
    <row r="1612" spans="1:18">
      <c r="A1612" s="138"/>
      <c r="B1612" s="139"/>
      <c r="C1612" s="138"/>
      <c r="D1612" s="138"/>
      <c r="E1612" s="138"/>
      <c r="F1612" s="138"/>
      <c r="G1612" s="138"/>
      <c r="H1612" s="138"/>
      <c r="I1612" s="138"/>
      <c r="J1612" s="138"/>
      <c r="K1612" s="138"/>
      <c r="L1612" s="138"/>
      <c r="M1612" s="138"/>
      <c r="N1612" s="138"/>
      <c r="O1612" s="138"/>
      <c r="P1612" s="138"/>
    </row>
    <row r="1613" spans="1:18">
      <c r="A1613" s="138"/>
      <c r="B1613" s="139"/>
      <c r="C1613" s="138"/>
      <c r="D1613" s="138"/>
      <c r="E1613" s="138"/>
      <c r="F1613" s="138"/>
      <c r="G1613" s="138"/>
      <c r="H1613" s="138"/>
      <c r="I1613" s="138"/>
      <c r="J1613" s="138"/>
      <c r="K1613" s="138"/>
      <c r="L1613" s="138"/>
      <c r="M1613" s="138"/>
      <c r="N1613" s="138"/>
      <c r="O1613" s="138"/>
      <c r="P1613" s="138"/>
    </row>
    <row r="1614" spans="1:18">
      <c r="A1614" s="138"/>
      <c r="B1614" s="139"/>
      <c r="C1614" s="138"/>
      <c r="D1614" s="138"/>
      <c r="E1614" s="138"/>
      <c r="F1614" s="138"/>
      <c r="G1614" s="138"/>
      <c r="H1614" s="138"/>
      <c r="I1614" s="138"/>
      <c r="J1614" s="138"/>
      <c r="K1614" s="138"/>
      <c r="L1614" s="138"/>
    </row>
    <row r="1615" spans="1:18">
      <c r="A1615" s="138"/>
      <c r="B1615" s="139"/>
      <c r="C1615" s="138"/>
      <c r="D1615" s="138"/>
      <c r="E1615" s="138"/>
      <c r="F1615" s="138"/>
      <c r="G1615" s="138"/>
      <c r="H1615" s="138"/>
      <c r="I1615" s="138"/>
      <c r="J1615" s="138"/>
      <c r="K1615" s="138"/>
      <c r="L1615" s="138"/>
    </row>
    <row r="1616" spans="1:18" s="140" customFormat="1">
      <c r="A1616" s="138"/>
      <c r="B1616" s="139"/>
      <c r="C1616" s="138"/>
      <c r="D1616" s="138"/>
      <c r="E1616" s="138"/>
      <c r="F1616" s="138"/>
      <c r="G1616" s="138"/>
      <c r="H1616" s="138"/>
      <c r="I1616" s="138"/>
      <c r="J1616" s="138"/>
      <c r="K1616" s="138"/>
      <c r="L1616" s="138"/>
      <c r="N1616" s="118"/>
      <c r="O1616" s="118"/>
      <c r="P1616" s="118"/>
      <c r="Q1616" s="118"/>
      <c r="R1616" s="118"/>
    </row>
    <row r="1617" spans="1:18" s="140" customFormat="1">
      <c r="A1617" s="138"/>
      <c r="B1617" s="139"/>
      <c r="C1617" s="138"/>
      <c r="D1617" s="138"/>
      <c r="E1617" s="138"/>
      <c r="F1617" s="138"/>
      <c r="G1617" s="138"/>
      <c r="H1617" s="138"/>
      <c r="I1617" s="138"/>
      <c r="J1617" s="138"/>
      <c r="K1617" s="138"/>
      <c r="L1617" s="138"/>
      <c r="N1617" s="118"/>
      <c r="O1617" s="118"/>
      <c r="P1617" s="118"/>
      <c r="Q1617" s="118"/>
      <c r="R1617" s="118"/>
    </row>
  </sheetData>
  <sheetProtection password="B493" sheet="1" objects="1" scenarios="1" selectLockedCells="1"/>
  <mergeCells count="74">
    <mergeCell ref="M43:N43"/>
    <mergeCell ref="A45:K45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30:N30"/>
    <mergeCell ref="A31:B32"/>
    <mergeCell ref="C31:D32"/>
    <mergeCell ref="E31:E32"/>
    <mergeCell ref="F31:N31"/>
    <mergeCell ref="A26:B26"/>
    <mergeCell ref="C26:D26"/>
    <mergeCell ref="A27:B27"/>
    <mergeCell ref="C27:D27"/>
    <mergeCell ref="A28:B28"/>
    <mergeCell ref="C28:D28"/>
    <mergeCell ref="A23:B23"/>
    <mergeCell ref="C23:D23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17:N17"/>
    <mergeCell ref="A18:B19"/>
    <mergeCell ref="C18:D19"/>
    <mergeCell ref="E18:E19"/>
    <mergeCell ref="F18:N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7:B7"/>
    <mergeCell ref="C7:D7"/>
    <mergeCell ref="A8:B8"/>
    <mergeCell ref="C8:D8"/>
    <mergeCell ref="A9:B9"/>
    <mergeCell ref="C9:D9"/>
    <mergeCell ref="A1:K1"/>
    <mergeCell ref="M1:N1"/>
    <mergeCell ref="A2:K2"/>
    <mergeCell ref="A4:N4"/>
    <mergeCell ref="A5:B6"/>
    <mergeCell ref="C5:D6"/>
    <mergeCell ref="E5:E6"/>
    <mergeCell ref="F5:N5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1" orientation="portrait" horizont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P160"/>
  <sheetViews>
    <sheetView showGridLines="0" workbookViewId="0">
      <selection activeCell="E5" sqref="E5:G5"/>
    </sheetView>
  </sheetViews>
  <sheetFormatPr defaultRowHeight="12.75"/>
  <cols>
    <col min="1" max="1" width="7.28515625" style="11" customWidth="1"/>
    <col min="2" max="2" width="11.5703125" style="28" customWidth="1"/>
    <col min="3" max="3" width="7.7109375" style="11" customWidth="1"/>
    <col min="4" max="4" width="7.5703125" style="11" customWidth="1"/>
    <col min="5" max="5" width="8.5703125" style="11" customWidth="1"/>
    <col min="6" max="6" width="8.7109375" style="11" customWidth="1"/>
    <col min="7" max="7" width="19.7109375" style="11" customWidth="1"/>
    <col min="8" max="8" width="8.5703125" style="11" customWidth="1"/>
    <col min="9" max="9" width="8.85546875" style="11" customWidth="1"/>
    <col min="10" max="10" width="19.7109375" style="11" customWidth="1"/>
    <col min="11" max="11" width="11.7109375" style="3" hidden="1" customWidth="1"/>
    <col min="12" max="12" width="8.85546875" customWidth="1"/>
  </cols>
  <sheetData>
    <row r="1" spans="1:16" ht="27" customHeight="1" thickBot="1">
      <c r="A1" s="155" t="s">
        <v>168</v>
      </c>
      <c r="B1" s="155"/>
      <c r="C1" s="155"/>
      <c r="D1" s="155"/>
      <c r="E1" s="155"/>
      <c r="F1" s="156"/>
      <c r="G1" s="156"/>
      <c r="I1" s="16" t="s">
        <v>161</v>
      </c>
      <c r="J1" s="58" t="str">
        <f>""&amp;Introduction!C13</f>
        <v/>
      </c>
      <c r="M1" s="34"/>
      <c r="N1" s="35"/>
      <c r="O1" s="17"/>
      <c r="P1" s="17"/>
    </row>
    <row r="2" spans="1:16" ht="26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73"/>
      <c r="L2" s="36"/>
      <c r="M2" s="36"/>
      <c r="N2" s="36"/>
      <c r="O2" s="18"/>
      <c r="P2" s="18"/>
    </row>
    <row r="3" spans="1:16" s="20" customFormat="1" ht="18.75" customHeight="1" thickBot="1">
      <c r="A3" s="37"/>
      <c r="B3" s="38"/>
      <c r="C3" s="37"/>
      <c r="D3" s="37"/>
      <c r="E3" s="37"/>
      <c r="F3" s="37"/>
      <c r="G3" s="37"/>
      <c r="H3" s="37"/>
      <c r="I3" s="37"/>
      <c r="J3" s="37"/>
      <c r="K3" s="74"/>
      <c r="L3" s="37"/>
      <c r="M3" s="37"/>
      <c r="N3" s="37"/>
      <c r="O3" s="19"/>
      <c r="P3" s="19"/>
    </row>
    <row r="4" spans="1:16" ht="64.5" customHeight="1" thickBot="1">
      <c r="A4" s="220" t="s">
        <v>78</v>
      </c>
      <c r="B4" s="220"/>
      <c r="C4" s="220"/>
      <c r="D4" s="220"/>
      <c r="E4" s="221" t="s">
        <v>166</v>
      </c>
      <c r="F4" s="221"/>
      <c r="G4" s="221"/>
      <c r="H4" s="221" t="s">
        <v>167</v>
      </c>
      <c r="I4" s="221"/>
      <c r="J4" s="221"/>
      <c r="K4" s="75">
        <f>K5</f>
        <v>0</v>
      </c>
      <c r="L4" s="39"/>
      <c r="M4" s="39"/>
      <c r="N4" s="39"/>
      <c r="O4" s="24"/>
      <c r="P4" s="24"/>
    </row>
    <row r="5" spans="1:16" ht="25.5" customHeight="1" thickBot="1">
      <c r="A5" s="213" t="s">
        <v>165</v>
      </c>
      <c r="B5" s="214"/>
      <c r="C5" s="214"/>
      <c r="D5" s="214"/>
      <c r="E5" s="215"/>
      <c r="F5" s="215"/>
      <c r="G5" s="215"/>
      <c r="H5" s="260"/>
      <c r="I5" s="260"/>
      <c r="J5" s="260"/>
      <c r="K5" s="76">
        <f>E5*H5</f>
        <v>0</v>
      </c>
      <c r="L5" s="29"/>
      <c r="M5" s="29"/>
      <c r="N5" s="29"/>
    </row>
    <row r="6" spans="1:16" ht="25.5" customHeight="1">
      <c r="A6" s="40"/>
      <c r="B6" s="41"/>
      <c r="C6" s="29"/>
      <c r="D6" s="29"/>
      <c r="E6" s="29"/>
      <c r="F6" s="29"/>
      <c r="G6" s="29"/>
      <c r="H6" s="29"/>
      <c r="I6" s="29"/>
      <c r="J6" s="29"/>
      <c r="K6" s="76"/>
      <c r="L6" s="29"/>
      <c r="M6" s="29"/>
      <c r="N6" s="29"/>
    </row>
    <row r="7" spans="1:16" ht="25.5" customHeight="1">
      <c r="A7" s="40"/>
      <c r="B7" s="41"/>
      <c r="C7" s="29"/>
      <c r="D7" s="29"/>
      <c r="E7" s="29"/>
      <c r="F7" s="29"/>
      <c r="G7" s="29"/>
      <c r="H7" s="29"/>
      <c r="I7" s="29"/>
      <c r="J7" s="29"/>
      <c r="K7" s="76"/>
      <c r="L7" s="29"/>
      <c r="M7" s="29"/>
      <c r="N7" s="29"/>
    </row>
    <row r="8" spans="1:16" ht="25.5" customHeight="1">
      <c r="A8" s="40"/>
      <c r="B8" s="41"/>
      <c r="C8" s="29"/>
      <c r="D8" s="29"/>
      <c r="E8" s="29"/>
      <c r="F8" s="29"/>
      <c r="G8" s="29"/>
      <c r="H8" s="29"/>
      <c r="I8" s="29"/>
      <c r="J8" s="29"/>
      <c r="K8" s="76"/>
      <c r="L8" s="29"/>
      <c r="M8" s="29"/>
      <c r="N8" s="29"/>
    </row>
    <row r="9" spans="1:16" ht="25.5" customHeight="1">
      <c r="A9" s="40"/>
      <c r="B9" s="41"/>
      <c r="C9" s="29"/>
      <c r="D9" s="29"/>
      <c r="E9" s="29"/>
      <c r="F9" s="29"/>
      <c r="G9" s="29"/>
      <c r="H9" s="29"/>
      <c r="I9" s="29"/>
      <c r="J9" s="29"/>
      <c r="K9" s="76"/>
      <c r="L9" s="29"/>
      <c r="M9" s="29"/>
      <c r="N9" s="29"/>
    </row>
    <row r="10" spans="1:16" ht="25.5" customHeight="1">
      <c r="A10" s="40"/>
      <c r="B10" s="41"/>
      <c r="C10" s="29"/>
      <c r="D10" s="29"/>
      <c r="E10" s="29"/>
      <c r="F10" s="29"/>
      <c r="G10" s="29"/>
      <c r="H10" s="29"/>
      <c r="I10" s="29"/>
      <c r="J10" s="29"/>
      <c r="K10" s="76"/>
      <c r="L10" s="29"/>
      <c r="M10" s="29"/>
      <c r="N10" s="29"/>
    </row>
    <row r="11" spans="1:16" ht="25.5" customHeight="1">
      <c r="A11" s="40"/>
      <c r="B11" s="41"/>
      <c r="C11" s="29"/>
      <c r="D11" s="29"/>
      <c r="E11" s="29"/>
      <c r="F11" s="29"/>
      <c r="G11" s="29"/>
      <c r="H11" s="29"/>
      <c r="I11" s="29"/>
      <c r="J11" s="29"/>
      <c r="K11" s="76"/>
      <c r="L11" s="29"/>
      <c r="M11" s="29"/>
      <c r="N11" s="29"/>
    </row>
    <row r="12" spans="1:16" ht="25.5" customHeight="1">
      <c r="A12" s="40"/>
      <c r="B12" s="41"/>
      <c r="C12" s="29"/>
      <c r="D12" s="29"/>
      <c r="E12" s="29"/>
      <c r="F12" s="29"/>
      <c r="G12" s="29"/>
      <c r="H12" s="29"/>
      <c r="I12" s="29"/>
      <c r="J12" s="29"/>
      <c r="K12" s="76"/>
      <c r="L12" s="29"/>
      <c r="M12" s="29"/>
      <c r="N12" s="29"/>
    </row>
    <row r="13" spans="1:16" ht="25.5" customHeight="1">
      <c r="A13" s="40"/>
      <c r="B13" s="41"/>
      <c r="C13" s="29"/>
      <c r="D13" s="29"/>
      <c r="E13" s="29"/>
      <c r="F13" s="29"/>
      <c r="G13" s="29"/>
      <c r="H13" s="29"/>
      <c r="I13" s="29"/>
      <c r="J13" s="29"/>
      <c r="K13" s="76"/>
      <c r="L13" s="29"/>
      <c r="M13" s="29"/>
      <c r="N13" s="29"/>
    </row>
    <row r="14" spans="1:16" ht="25.5" customHeight="1">
      <c r="A14" s="40"/>
      <c r="B14" s="41"/>
      <c r="C14" s="29"/>
      <c r="D14" s="29"/>
      <c r="E14" s="29"/>
      <c r="F14" s="29"/>
      <c r="G14" s="29"/>
      <c r="H14" s="29"/>
      <c r="I14" s="29"/>
      <c r="J14" s="29"/>
      <c r="K14" s="76"/>
      <c r="L14" s="29"/>
      <c r="M14" s="29"/>
      <c r="N14" s="29"/>
    </row>
    <row r="15" spans="1:16" ht="25.5" customHeight="1">
      <c r="A15" s="40"/>
      <c r="B15" s="41"/>
      <c r="C15" s="29"/>
      <c r="D15" s="29"/>
      <c r="E15" s="29"/>
      <c r="F15" s="29"/>
      <c r="G15" s="29"/>
      <c r="H15" s="29"/>
      <c r="I15" s="29"/>
      <c r="J15" s="29"/>
      <c r="K15" s="76"/>
      <c r="L15" s="29"/>
      <c r="M15" s="29"/>
      <c r="N15" s="29"/>
    </row>
    <row r="16" spans="1:16" ht="25.5" customHeight="1">
      <c r="A16" s="40"/>
      <c r="B16" s="41"/>
      <c r="C16" s="29"/>
      <c r="D16" s="29"/>
      <c r="E16" s="29"/>
      <c r="F16" s="29"/>
      <c r="G16" s="29"/>
      <c r="H16" s="29"/>
      <c r="I16" s="29"/>
      <c r="J16" s="29"/>
      <c r="K16" s="76"/>
      <c r="L16" s="29"/>
      <c r="M16" s="29"/>
      <c r="N16" s="29"/>
    </row>
    <row r="17" spans="1:14" ht="25.5" customHeight="1">
      <c r="A17" s="40"/>
      <c r="B17" s="41"/>
      <c r="C17" s="29"/>
      <c r="D17" s="29"/>
      <c r="E17" s="29"/>
      <c r="F17" s="29"/>
      <c r="G17" s="29"/>
      <c r="H17" s="29"/>
      <c r="I17" s="29"/>
      <c r="J17" s="29"/>
      <c r="K17" s="76"/>
      <c r="L17" s="29"/>
      <c r="M17" s="29"/>
      <c r="N17" s="29"/>
    </row>
    <row r="18" spans="1:14" ht="25.5" customHeight="1">
      <c r="A18" s="40"/>
      <c r="B18" s="41"/>
      <c r="C18" s="29"/>
      <c r="D18" s="29"/>
      <c r="E18" s="29"/>
      <c r="F18" s="29"/>
      <c r="G18" s="29"/>
      <c r="H18" s="29"/>
      <c r="I18" s="29"/>
      <c r="J18" s="29"/>
      <c r="K18" s="76"/>
      <c r="L18" s="29"/>
      <c r="M18" s="29"/>
      <c r="N18" s="29"/>
    </row>
    <row r="19" spans="1:14" ht="25.5" customHeight="1">
      <c r="A19" s="40"/>
      <c r="B19" s="41"/>
      <c r="C19" s="29"/>
      <c r="D19" s="29"/>
      <c r="E19" s="29"/>
      <c r="F19" s="29"/>
      <c r="G19" s="29"/>
      <c r="H19" s="29"/>
      <c r="I19" s="29"/>
      <c r="J19" s="29"/>
      <c r="K19" s="76"/>
      <c r="L19" s="29"/>
      <c r="M19" s="29"/>
      <c r="N19" s="29"/>
    </row>
    <row r="20" spans="1:14" ht="25.5" customHeight="1">
      <c r="A20" s="40"/>
      <c r="B20" s="41"/>
      <c r="C20" s="29"/>
      <c r="D20" s="29"/>
      <c r="E20" s="29"/>
      <c r="F20" s="29"/>
      <c r="G20" s="29"/>
      <c r="H20" s="29"/>
      <c r="I20" s="29"/>
      <c r="J20" s="29"/>
      <c r="K20" s="76"/>
      <c r="L20" s="29"/>
      <c r="M20" s="29"/>
      <c r="N20" s="29"/>
    </row>
    <row r="21" spans="1:14" ht="25.5" customHeight="1">
      <c r="A21" s="40"/>
      <c r="B21" s="41"/>
      <c r="C21" s="29"/>
      <c r="D21" s="29"/>
      <c r="E21" s="29"/>
      <c r="F21" s="29"/>
      <c r="G21" s="29"/>
      <c r="H21" s="29"/>
      <c r="I21" s="29"/>
      <c r="J21" s="29"/>
      <c r="K21" s="76"/>
      <c r="L21" s="29"/>
      <c r="M21" s="29"/>
      <c r="N21" s="29"/>
    </row>
    <row r="22" spans="1:14" ht="25.5" customHeight="1">
      <c r="A22" s="40"/>
      <c r="B22" s="41"/>
      <c r="C22" s="29"/>
      <c r="D22" s="29"/>
      <c r="E22" s="29"/>
      <c r="F22" s="29"/>
      <c r="G22" s="29"/>
      <c r="H22" s="29"/>
      <c r="I22" s="29"/>
      <c r="J22" s="29"/>
      <c r="K22" s="76"/>
      <c r="L22" s="29"/>
      <c r="M22" s="29"/>
      <c r="N22" s="29"/>
    </row>
    <row r="23" spans="1:14" ht="25.5" customHeight="1">
      <c r="A23" s="41"/>
      <c r="B23" s="41"/>
      <c r="C23" s="29"/>
      <c r="D23" s="29"/>
      <c r="E23" s="29"/>
      <c r="F23" s="29"/>
      <c r="G23" s="29"/>
      <c r="H23" s="29"/>
      <c r="I23" s="29"/>
      <c r="J23" s="29"/>
      <c r="K23" s="76"/>
      <c r="L23" s="29"/>
      <c r="M23" s="29"/>
      <c r="N23" s="29"/>
    </row>
    <row r="24" spans="1:14" ht="25.5" customHeight="1">
      <c r="A24" s="41"/>
      <c r="B24" s="41"/>
      <c r="C24" s="29"/>
      <c r="D24" s="29"/>
      <c r="E24" s="29"/>
      <c r="F24" s="29"/>
      <c r="G24" s="29"/>
      <c r="H24" s="29"/>
      <c r="I24" s="29"/>
      <c r="J24" s="29"/>
      <c r="K24" s="76"/>
      <c r="L24" s="29"/>
      <c r="M24" s="29"/>
      <c r="N24" s="29"/>
    </row>
    <row r="25" spans="1:14" ht="25.5" customHeight="1">
      <c r="A25" s="41"/>
      <c r="B25" s="41"/>
      <c r="C25" s="29"/>
      <c r="D25" s="29"/>
      <c r="E25" s="29"/>
      <c r="F25" s="29"/>
      <c r="G25" s="29"/>
      <c r="H25" s="29"/>
      <c r="I25" s="29"/>
      <c r="J25" s="29"/>
      <c r="K25" s="76"/>
      <c r="L25" s="29"/>
      <c r="M25" s="29"/>
      <c r="N25" s="29"/>
    </row>
    <row r="27" spans="1:14" ht="25.5" customHeight="1">
      <c r="A27" s="110" t="s">
        <v>80</v>
      </c>
      <c r="B27" s="41"/>
      <c r="C27" s="29"/>
      <c r="D27" s="29"/>
      <c r="E27" s="29"/>
      <c r="F27" s="29"/>
      <c r="G27" s="29"/>
      <c r="H27" s="29"/>
      <c r="I27" s="29"/>
      <c r="J27" s="29"/>
      <c r="K27" s="76"/>
      <c r="L27" s="29"/>
      <c r="M27" s="29"/>
      <c r="N27" s="29"/>
    </row>
    <row r="28" spans="1:14" ht="25.5" customHeight="1">
      <c r="A28" s="110" t="s">
        <v>169</v>
      </c>
      <c r="B28" s="41"/>
      <c r="C28" s="29"/>
      <c r="D28" s="29"/>
      <c r="E28" s="29"/>
      <c r="F28" s="29"/>
      <c r="G28" s="29"/>
      <c r="H28" s="29"/>
      <c r="I28" s="29"/>
      <c r="J28" s="29"/>
      <c r="K28" s="76"/>
      <c r="L28" s="29"/>
      <c r="M28" s="29"/>
      <c r="N28" s="29"/>
    </row>
    <row r="29" spans="1:14" ht="25.5" customHeight="1">
      <c r="A29" s="110" t="s">
        <v>170</v>
      </c>
      <c r="C29" s="29"/>
      <c r="D29" s="29"/>
      <c r="E29" s="29"/>
      <c r="F29" s="29"/>
      <c r="G29" s="29"/>
      <c r="H29" s="29"/>
      <c r="I29" s="29"/>
      <c r="J29" s="29"/>
      <c r="K29" s="76"/>
      <c r="L29" s="29"/>
      <c r="M29" s="29"/>
      <c r="N29" s="29"/>
    </row>
    <row r="30" spans="1:14" ht="25.5" customHeight="1">
      <c r="A30" s="110" t="s">
        <v>171</v>
      </c>
      <c r="C30" s="29"/>
      <c r="D30" s="29"/>
      <c r="E30" s="29"/>
      <c r="F30" s="29"/>
      <c r="G30" s="29"/>
      <c r="H30" s="29"/>
      <c r="I30" s="29"/>
      <c r="J30" s="29"/>
      <c r="K30" s="76"/>
      <c r="L30" s="29"/>
      <c r="M30" s="29"/>
      <c r="N30" s="29"/>
    </row>
    <row r="31" spans="1:14" ht="25.5" customHeight="1">
      <c r="A31" s="42"/>
      <c r="B31" s="42"/>
      <c r="C31" s="43"/>
      <c r="D31" s="43"/>
      <c r="E31" s="43"/>
      <c r="F31" s="43"/>
      <c r="G31" s="43"/>
      <c r="H31" s="43"/>
      <c r="I31" s="43"/>
      <c r="J31" s="43"/>
      <c r="K31" s="76"/>
      <c r="L31" s="29"/>
      <c r="M31" s="29"/>
      <c r="N31" s="29"/>
    </row>
    <row r="32" spans="1:14" ht="25.5" customHeight="1">
      <c r="A32" s="41" t="s">
        <v>12</v>
      </c>
      <c r="B32" s="41"/>
      <c r="C32" s="217" t="str">
        <f>Introduction!E15&amp;Introduction!F15</f>
        <v xml:space="preserve"> EK-</v>
      </c>
      <c r="D32" s="217"/>
      <c r="E32" s="29"/>
      <c r="F32" s="29"/>
      <c r="G32" s="29"/>
      <c r="H32" s="218" t="str">
        <f>Introduction!D4&amp;Introduction!E4</f>
        <v>1. quarter 2017</v>
      </c>
      <c r="I32" s="218"/>
      <c r="J32" s="218"/>
      <c r="K32" s="76"/>
    </row>
    <row r="33" spans="1:14">
      <c r="A33" s="41"/>
      <c r="B33" s="41"/>
      <c r="C33" s="29"/>
      <c r="D33" s="29"/>
      <c r="E33" s="29"/>
      <c r="F33" s="29"/>
      <c r="G33" s="29"/>
      <c r="H33" s="29"/>
      <c r="I33" s="29"/>
      <c r="J33" s="29"/>
      <c r="K33" s="76"/>
      <c r="L33" s="29"/>
      <c r="M33" s="29"/>
      <c r="N33" s="29"/>
    </row>
    <row r="34" spans="1:14">
      <c r="A34" s="41"/>
      <c r="B34" s="41"/>
      <c r="C34" s="41"/>
      <c r="D34" s="41"/>
      <c r="E34" s="29"/>
      <c r="F34" s="29"/>
      <c r="G34" s="29"/>
      <c r="H34" s="29"/>
      <c r="I34" s="29"/>
      <c r="J34" s="29"/>
      <c r="K34" s="76"/>
      <c r="L34" s="167"/>
      <c r="M34" s="167"/>
      <c r="N34" s="167"/>
    </row>
    <row r="35" spans="1:14">
      <c r="A35" s="29"/>
      <c r="B35" s="41"/>
      <c r="C35" s="29"/>
      <c r="D35" s="29"/>
      <c r="E35" s="29"/>
      <c r="F35" s="29"/>
      <c r="G35" s="29"/>
      <c r="H35" s="29"/>
      <c r="I35" s="29"/>
      <c r="J35" s="29"/>
      <c r="K35" s="76"/>
      <c r="L35" s="29"/>
      <c r="M35" s="29"/>
      <c r="N35" s="29"/>
    </row>
    <row r="36" spans="1:14">
      <c r="A36" s="29"/>
      <c r="B36" s="41"/>
      <c r="C36" s="29"/>
      <c r="D36" s="29"/>
      <c r="E36" s="29"/>
      <c r="F36" s="29"/>
      <c r="G36" s="29"/>
      <c r="H36" s="29"/>
      <c r="I36" s="29"/>
      <c r="J36" s="29"/>
      <c r="K36" s="76"/>
      <c r="L36" s="29"/>
      <c r="M36" s="29"/>
      <c r="N36" s="29"/>
    </row>
    <row r="37" spans="1:14">
      <c r="A37" s="29"/>
      <c r="B37" s="41"/>
      <c r="C37" s="29"/>
      <c r="D37" s="29"/>
      <c r="E37" s="29"/>
      <c r="F37" s="29"/>
      <c r="G37" s="29"/>
      <c r="H37" s="29"/>
      <c r="I37" s="29"/>
      <c r="J37" s="29"/>
      <c r="K37" s="76"/>
      <c r="L37" s="29"/>
      <c r="M37" s="29"/>
      <c r="N37" s="29"/>
    </row>
    <row r="38" spans="1:14">
      <c r="A38" s="29"/>
      <c r="B38" s="41"/>
      <c r="C38" s="29"/>
      <c r="D38" s="29"/>
      <c r="E38" s="29"/>
      <c r="F38" s="29"/>
      <c r="G38" s="29"/>
      <c r="H38" s="29"/>
      <c r="I38" s="29"/>
      <c r="J38" s="29"/>
      <c r="K38" s="76"/>
      <c r="L38" s="29"/>
      <c r="M38" s="29"/>
      <c r="N38" s="29"/>
    </row>
    <row r="39" spans="1:14">
      <c r="A39" s="29"/>
      <c r="B39" s="41"/>
      <c r="C39" s="29"/>
      <c r="D39" s="29"/>
      <c r="E39" s="29"/>
      <c r="F39" s="29"/>
      <c r="G39" s="29"/>
      <c r="H39" s="29"/>
      <c r="I39" s="29"/>
      <c r="J39" s="29"/>
      <c r="K39" s="76"/>
      <c r="L39" s="29"/>
      <c r="M39" s="29"/>
      <c r="N39" s="29"/>
    </row>
    <row r="40" spans="1:14">
      <c r="A40" s="29"/>
      <c r="B40" s="41"/>
      <c r="C40" s="29"/>
      <c r="D40" s="29"/>
      <c r="E40" s="29"/>
      <c r="F40" s="29"/>
      <c r="G40" s="29"/>
      <c r="H40" s="29"/>
      <c r="I40" s="29"/>
      <c r="J40" s="29"/>
      <c r="K40" s="76"/>
      <c r="L40" s="29"/>
      <c r="M40" s="29"/>
      <c r="N40" s="29"/>
    </row>
    <row r="41" spans="1:14">
      <c r="A41" s="29"/>
      <c r="B41" s="41"/>
      <c r="C41" s="29"/>
      <c r="D41" s="29"/>
      <c r="E41" s="29"/>
      <c r="F41" s="29"/>
      <c r="G41" s="29"/>
      <c r="H41" s="29"/>
      <c r="I41" s="29"/>
      <c r="J41" s="29"/>
      <c r="K41" s="76"/>
      <c r="L41" s="29"/>
      <c r="M41" s="29"/>
      <c r="N41" s="29"/>
    </row>
    <row r="42" spans="1:14">
      <c r="A42" s="29"/>
      <c r="B42" s="41"/>
      <c r="C42" s="29"/>
      <c r="D42" s="29"/>
      <c r="E42" s="29"/>
      <c r="F42" s="29"/>
      <c r="G42" s="29"/>
      <c r="H42" s="29"/>
      <c r="I42" s="29"/>
      <c r="J42" s="29"/>
      <c r="K42" s="76"/>
      <c r="L42" s="29"/>
      <c r="M42" s="29"/>
      <c r="N42" s="29"/>
    </row>
    <row r="43" spans="1:14">
      <c r="A43" s="29"/>
      <c r="B43" s="41"/>
      <c r="C43" s="29"/>
      <c r="D43" s="29"/>
      <c r="E43" s="29"/>
      <c r="F43" s="29"/>
      <c r="G43" s="29"/>
      <c r="H43" s="29"/>
      <c r="I43" s="29"/>
      <c r="J43" s="29"/>
      <c r="K43" s="76"/>
      <c r="L43" s="29"/>
      <c r="M43" s="29"/>
      <c r="N43" s="29"/>
    </row>
    <row r="44" spans="1:14">
      <c r="A44" s="29"/>
      <c r="B44" s="41"/>
      <c r="C44" s="29"/>
      <c r="D44" s="29"/>
      <c r="E44" s="29"/>
      <c r="F44" s="29"/>
      <c r="G44" s="29"/>
      <c r="H44" s="29"/>
      <c r="I44" s="29"/>
      <c r="J44" s="29"/>
      <c r="K44" s="76"/>
      <c r="L44" s="29"/>
      <c r="M44" s="29"/>
      <c r="N44" s="29"/>
    </row>
    <row r="45" spans="1:14">
      <c r="A45" s="29"/>
      <c r="B45" s="41"/>
      <c r="C45" s="29"/>
      <c r="D45" s="29"/>
      <c r="E45" s="29"/>
      <c r="F45" s="29"/>
      <c r="G45" s="29"/>
      <c r="H45" s="29"/>
      <c r="I45" s="29"/>
      <c r="J45" s="29"/>
      <c r="K45" s="76"/>
      <c r="L45" s="29"/>
      <c r="M45" s="29"/>
      <c r="N45" s="29"/>
    </row>
    <row r="46" spans="1:14">
      <c r="A46" s="29"/>
      <c r="B46" s="41"/>
      <c r="C46" s="29"/>
      <c r="D46" s="29"/>
      <c r="E46" s="29"/>
      <c r="F46" s="29"/>
      <c r="G46" s="29"/>
      <c r="H46" s="29"/>
      <c r="I46" s="29"/>
      <c r="J46" s="29"/>
      <c r="K46" s="76"/>
      <c r="L46" s="29"/>
      <c r="M46" s="29"/>
      <c r="N46" s="29"/>
    </row>
    <row r="47" spans="1:14">
      <c r="A47" s="29"/>
      <c r="B47" s="41"/>
      <c r="C47" s="29"/>
      <c r="D47" s="29"/>
      <c r="E47" s="29"/>
      <c r="F47" s="29"/>
      <c r="G47" s="29"/>
      <c r="H47" s="29"/>
      <c r="I47" s="29"/>
      <c r="J47" s="29"/>
      <c r="K47" s="76"/>
      <c r="L47" s="29"/>
      <c r="M47" s="29"/>
      <c r="N47" s="29"/>
    </row>
    <row r="48" spans="1:14">
      <c r="A48" s="29"/>
      <c r="B48" s="41"/>
      <c r="C48" s="29"/>
      <c r="D48" s="29"/>
      <c r="E48" s="29"/>
      <c r="F48" s="29"/>
      <c r="G48" s="29"/>
      <c r="H48" s="29"/>
      <c r="I48" s="29"/>
      <c r="J48" s="29"/>
      <c r="K48" s="76"/>
      <c r="L48" s="29"/>
      <c r="M48" s="29"/>
      <c r="N48" s="29"/>
    </row>
    <row r="49" spans="1:14">
      <c r="A49" s="29"/>
      <c r="B49" s="41"/>
      <c r="C49" s="29"/>
      <c r="D49" s="29"/>
      <c r="E49" s="29"/>
      <c r="F49" s="29"/>
      <c r="G49" s="29"/>
      <c r="H49" s="29"/>
      <c r="I49" s="29"/>
      <c r="J49" s="29"/>
      <c r="K49" s="76"/>
      <c r="L49" s="29"/>
      <c r="M49" s="29"/>
      <c r="N49" s="29"/>
    </row>
    <row r="50" spans="1:14">
      <c r="A50" s="29"/>
      <c r="B50" s="41"/>
      <c r="C50" s="29"/>
      <c r="D50" s="29"/>
      <c r="E50" s="29"/>
      <c r="F50" s="29"/>
      <c r="G50" s="29"/>
      <c r="H50" s="29"/>
      <c r="I50" s="29"/>
      <c r="J50" s="29"/>
      <c r="K50" s="76"/>
      <c r="L50" s="29"/>
      <c r="M50" s="29"/>
      <c r="N50" s="29"/>
    </row>
    <row r="51" spans="1:14">
      <c r="A51" s="29"/>
      <c r="B51" s="41"/>
      <c r="C51" s="29"/>
      <c r="D51" s="29"/>
      <c r="E51" s="29"/>
      <c r="F51" s="29"/>
      <c r="G51" s="29"/>
      <c r="H51" s="29"/>
      <c r="I51" s="29"/>
      <c r="J51" s="29"/>
      <c r="K51" s="76"/>
      <c r="L51" s="29"/>
      <c r="M51" s="29"/>
      <c r="N51" s="29"/>
    </row>
    <row r="52" spans="1:14">
      <c r="A52" s="29"/>
      <c r="B52" s="41"/>
      <c r="C52" s="29"/>
      <c r="D52" s="29"/>
      <c r="E52" s="29"/>
      <c r="F52" s="29"/>
      <c r="G52" s="29"/>
      <c r="H52" s="29"/>
      <c r="I52" s="29"/>
      <c r="J52" s="29"/>
      <c r="K52" s="76"/>
      <c r="L52" s="29"/>
      <c r="M52" s="29"/>
      <c r="N52" s="29"/>
    </row>
    <row r="53" spans="1:14">
      <c r="A53" s="29"/>
      <c r="B53" s="41"/>
      <c r="C53" s="29"/>
      <c r="D53" s="29"/>
      <c r="E53" s="29"/>
      <c r="F53" s="29"/>
      <c r="G53" s="29"/>
      <c r="H53" s="29"/>
      <c r="I53" s="29"/>
      <c r="J53" s="29"/>
      <c r="K53" s="76"/>
      <c r="L53" s="29"/>
      <c r="M53" s="29"/>
      <c r="N53" s="29"/>
    </row>
    <row r="54" spans="1:14">
      <c r="A54" s="29"/>
      <c r="B54" s="41"/>
      <c r="C54" s="29"/>
      <c r="D54" s="29"/>
      <c r="E54" s="29"/>
      <c r="F54" s="29"/>
      <c r="G54" s="29"/>
      <c r="H54" s="29"/>
      <c r="I54" s="29"/>
      <c r="J54" s="29"/>
      <c r="K54" s="76"/>
      <c r="L54" s="29"/>
      <c r="M54" s="29"/>
      <c r="N54" s="29"/>
    </row>
    <row r="55" spans="1:14">
      <c r="A55" s="29"/>
      <c r="B55" s="41"/>
      <c r="C55" s="29"/>
      <c r="D55" s="29"/>
      <c r="E55" s="29"/>
      <c r="F55" s="29"/>
      <c r="G55" s="29"/>
      <c r="H55" s="29"/>
      <c r="I55" s="29"/>
      <c r="J55" s="29"/>
      <c r="K55" s="76"/>
      <c r="L55" s="29"/>
      <c r="M55" s="29"/>
      <c r="N55" s="29"/>
    </row>
    <row r="56" spans="1:14">
      <c r="A56" s="29"/>
      <c r="B56" s="41"/>
      <c r="C56" s="29"/>
      <c r="D56" s="29"/>
      <c r="E56" s="29"/>
      <c r="F56" s="29"/>
      <c r="G56" s="29"/>
      <c r="H56" s="29"/>
      <c r="I56" s="29"/>
      <c r="J56" s="29"/>
      <c r="K56" s="76"/>
      <c r="L56" s="29"/>
      <c r="M56" s="29"/>
      <c r="N56" s="29"/>
    </row>
    <row r="57" spans="1:14">
      <c r="A57" s="29"/>
      <c r="B57" s="41"/>
      <c r="C57" s="29"/>
      <c r="D57" s="29"/>
      <c r="E57" s="29"/>
      <c r="F57" s="29"/>
      <c r="G57" s="29"/>
      <c r="H57" s="29"/>
      <c r="I57" s="29"/>
      <c r="J57" s="29"/>
      <c r="K57" s="76"/>
      <c r="L57" s="29"/>
      <c r="M57" s="29"/>
      <c r="N57" s="29"/>
    </row>
    <row r="58" spans="1:14">
      <c r="A58" s="29"/>
      <c r="B58" s="41"/>
      <c r="C58" s="29"/>
      <c r="D58" s="29"/>
      <c r="E58" s="29"/>
      <c r="F58" s="29"/>
      <c r="G58" s="29"/>
      <c r="H58" s="29"/>
      <c r="I58" s="29"/>
      <c r="J58" s="29"/>
      <c r="K58" s="76"/>
      <c r="L58" s="29"/>
      <c r="M58" s="29"/>
      <c r="N58" s="29"/>
    </row>
    <row r="59" spans="1:14">
      <c r="A59" s="29"/>
      <c r="B59" s="41"/>
      <c r="C59" s="29"/>
      <c r="D59" s="29"/>
      <c r="E59" s="29"/>
      <c r="F59" s="29"/>
      <c r="G59" s="29"/>
      <c r="H59" s="29"/>
      <c r="I59" s="29"/>
      <c r="J59" s="29"/>
      <c r="K59" s="76"/>
      <c r="L59" s="29"/>
      <c r="M59" s="29"/>
      <c r="N59" s="29"/>
    </row>
    <row r="60" spans="1:14">
      <c r="A60" s="29"/>
      <c r="B60" s="41"/>
      <c r="C60" s="29"/>
      <c r="D60" s="29"/>
      <c r="E60" s="29"/>
      <c r="F60" s="29"/>
      <c r="G60" s="29"/>
      <c r="H60" s="29"/>
      <c r="I60" s="29"/>
      <c r="J60" s="29"/>
      <c r="K60" s="76"/>
      <c r="L60" s="29"/>
      <c r="M60" s="29"/>
      <c r="N60" s="29"/>
    </row>
    <row r="61" spans="1:14">
      <c r="A61" s="29"/>
      <c r="B61" s="41"/>
      <c r="C61" s="29"/>
      <c r="D61" s="29"/>
      <c r="E61" s="29"/>
      <c r="F61" s="29"/>
      <c r="G61" s="29"/>
      <c r="H61" s="29"/>
      <c r="I61" s="29"/>
      <c r="J61" s="29"/>
      <c r="K61" s="76"/>
      <c r="L61" s="29"/>
      <c r="M61" s="29"/>
      <c r="N61" s="29"/>
    </row>
    <row r="62" spans="1:14">
      <c r="A62" s="29"/>
      <c r="B62" s="41"/>
      <c r="C62" s="29"/>
      <c r="D62" s="29"/>
      <c r="E62" s="29"/>
      <c r="F62" s="29"/>
      <c r="G62" s="29"/>
      <c r="H62" s="29"/>
      <c r="I62" s="29"/>
      <c r="J62" s="29"/>
      <c r="K62" s="76"/>
      <c r="L62" s="29"/>
      <c r="M62" s="29"/>
      <c r="N62" s="29"/>
    </row>
    <row r="63" spans="1:14">
      <c r="A63" s="29"/>
      <c r="B63" s="41"/>
      <c r="C63" s="29"/>
      <c r="D63" s="29"/>
      <c r="E63" s="29"/>
      <c r="F63" s="29"/>
      <c r="G63" s="29"/>
      <c r="H63" s="29"/>
      <c r="I63" s="29"/>
      <c r="J63" s="29"/>
      <c r="K63" s="76"/>
      <c r="L63" s="29"/>
      <c r="M63" s="29"/>
      <c r="N63" s="29"/>
    </row>
    <row r="64" spans="1:14">
      <c r="A64" s="29"/>
      <c r="B64" s="41"/>
      <c r="C64" s="29"/>
      <c r="D64" s="29"/>
      <c r="E64" s="29"/>
      <c r="F64" s="29"/>
      <c r="G64" s="29"/>
      <c r="H64" s="29"/>
      <c r="I64" s="29"/>
      <c r="J64" s="29"/>
      <c r="K64" s="76"/>
      <c r="L64" s="29"/>
      <c r="M64" s="29"/>
      <c r="N64" s="29"/>
    </row>
    <row r="65" spans="1:14">
      <c r="A65" s="29"/>
      <c r="B65" s="41"/>
      <c r="C65" s="29"/>
      <c r="D65" s="29"/>
      <c r="E65" s="29"/>
      <c r="F65" s="29"/>
      <c r="G65" s="29"/>
      <c r="H65" s="29"/>
      <c r="I65" s="29"/>
      <c r="J65" s="29"/>
      <c r="K65" s="76"/>
      <c r="L65" s="29"/>
      <c r="M65" s="29"/>
      <c r="N65" s="29"/>
    </row>
    <row r="66" spans="1:14">
      <c r="A66" s="29"/>
      <c r="B66" s="41"/>
      <c r="C66" s="29"/>
      <c r="D66" s="29"/>
      <c r="E66" s="29"/>
      <c r="F66" s="29"/>
      <c r="G66" s="29"/>
      <c r="H66" s="29"/>
      <c r="I66" s="29"/>
      <c r="J66" s="29"/>
      <c r="K66" s="76"/>
      <c r="L66" s="29"/>
      <c r="M66" s="29"/>
      <c r="N66" s="29"/>
    </row>
    <row r="67" spans="1:14">
      <c r="A67" s="29"/>
      <c r="B67" s="41"/>
      <c r="C67" s="29"/>
      <c r="D67" s="29"/>
      <c r="E67" s="29"/>
      <c r="F67" s="29"/>
      <c r="G67" s="29"/>
      <c r="H67" s="29"/>
      <c r="I67" s="29"/>
      <c r="J67" s="29"/>
      <c r="K67" s="76"/>
      <c r="L67" s="29"/>
      <c r="M67" s="29"/>
      <c r="N67" s="29"/>
    </row>
    <row r="68" spans="1:14">
      <c r="A68" s="29"/>
      <c r="B68" s="41"/>
      <c r="C68" s="29"/>
      <c r="D68" s="29"/>
      <c r="E68" s="29"/>
      <c r="F68" s="29"/>
      <c r="G68" s="29"/>
      <c r="H68" s="29"/>
      <c r="I68" s="29"/>
      <c r="J68" s="29"/>
      <c r="K68" s="76"/>
      <c r="L68" s="29"/>
      <c r="M68" s="29"/>
      <c r="N68" s="29"/>
    </row>
    <row r="69" spans="1:14">
      <c r="A69" s="29"/>
      <c r="B69" s="41"/>
      <c r="C69" s="29"/>
      <c r="D69" s="29"/>
      <c r="E69" s="29"/>
      <c r="F69" s="29"/>
      <c r="G69" s="29"/>
      <c r="H69" s="29"/>
      <c r="I69" s="29"/>
      <c r="J69" s="29"/>
      <c r="K69" s="76"/>
      <c r="L69" s="29"/>
      <c r="M69" s="29"/>
      <c r="N69" s="29"/>
    </row>
    <row r="70" spans="1:14">
      <c r="A70" s="29"/>
      <c r="B70" s="41"/>
      <c r="C70" s="29"/>
      <c r="D70" s="29"/>
      <c r="E70" s="29"/>
      <c r="F70" s="29"/>
      <c r="G70" s="29"/>
      <c r="H70" s="29"/>
      <c r="I70" s="29"/>
      <c r="J70" s="29"/>
      <c r="K70" s="76"/>
      <c r="L70" s="29"/>
      <c r="M70" s="29"/>
      <c r="N70" s="29"/>
    </row>
    <row r="71" spans="1:14">
      <c r="A71" s="29"/>
      <c r="B71" s="41"/>
      <c r="C71" s="29"/>
      <c r="D71" s="29"/>
      <c r="E71" s="29"/>
      <c r="F71" s="29"/>
      <c r="G71" s="29"/>
      <c r="H71" s="29"/>
      <c r="I71" s="29"/>
      <c r="J71" s="29"/>
      <c r="K71" s="76"/>
      <c r="L71" s="29"/>
      <c r="M71" s="29"/>
      <c r="N71" s="29"/>
    </row>
    <row r="72" spans="1:14">
      <c r="A72" s="29"/>
      <c r="B72" s="41"/>
      <c r="C72" s="29"/>
      <c r="D72" s="29"/>
      <c r="E72" s="29"/>
      <c r="F72" s="29"/>
      <c r="G72" s="29"/>
      <c r="H72" s="29"/>
      <c r="I72" s="29"/>
      <c r="J72" s="29"/>
      <c r="K72" s="76"/>
      <c r="L72" s="29"/>
      <c r="M72" s="29"/>
      <c r="N72" s="29"/>
    </row>
    <row r="73" spans="1:14">
      <c r="A73" s="29"/>
      <c r="B73" s="41"/>
      <c r="C73" s="29"/>
      <c r="D73" s="29"/>
      <c r="E73" s="29"/>
      <c r="F73" s="29"/>
      <c r="G73" s="29"/>
      <c r="H73" s="29"/>
      <c r="I73" s="29"/>
      <c r="J73" s="29"/>
      <c r="K73" s="76"/>
      <c r="L73" s="29"/>
      <c r="M73" s="29"/>
      <c r="N73" s="29"/>
    </row>
    <row r="74" spans="1:14">
      <c r="A74" s="29"/>
      <c r="B74" s="41"/>
      <c r="C74" s="29"/>
      <c r="D74" s="29"/>
      <c r="E74" s="29"/>
      <c r="F74" s="29"/>
      <c r="G74" s="29"/>
      <c r="H74" s="29"/>
      <c r="I74" s="29"/>
      <c r="J74" s="29"/>
      <c r="K74" s="76"/>
      <c r="L74" s="29"/>
      <c r="M74" s="29"/>
      <c r="N74" s="29"/>
    </row>
    <row r="75" spans="1:14">
      <c r="A75" s="29"/>
      <c r="B75" s="41"/>
      <c r="C75" s="29"/>
      <c r="D75" s="29"/>
      <c r="E75" s="29"/>
      <c r="F75" s="29"/>
      <c r="G75" s="29"/>
      <c r="H75" s="29"/>
      <c r="I75" s="29"/>
      <c r="J75" s="29"/>
      <c r="K75" s="76"/>
      <c r="L75" s="29"/>
      <c r="M75" s="29"/>
      <c r="N75" s="29"/>
    </row>
    <row r="76" spans="1:14">
      <c r="A76" s="29"/>
      <c r="B76" s="41"/>
      <c r="C76" s="29"/>
      <c r="D76" s="29"/>
      <c r="E76" s="29"/>
      <c r="F76" s="29"/>
      <c r="G76" s="29"/>
      <c r="H76" s="29"/>
      <c r="I76" s="29"/>
      <c r="J76" s="29"/>
      <c r="K76" s="76"/>
      <c r="L76" s="29"/>
      <c r="M76" s="29"/>
      <c r="N76" s="29"/>
    </row>
    <row r="77" spans="1:14">
      <c r="A77" s="29"/>
      <c r="B77" s="41"/>
      <c r="C77" s="29"/>
      <c r="D77" s="29"/>
      <c r="E77" s="29"/>
      <c r="F77" s="29"/>
      <c r="G77" s="29"/>
      <c r="H77" s="29"/>
      <c r="I77" s="29"/>
      <c r="J77" s="29"/>
      <c r="K77" s="76"/>
      <c r="L77" s="29"/>
      <c r="M77" s="29"/>
      <c r="N77" s="29"/>
    </row>
    <row r="78" spans="1:14">
      <c r="A78" s="29"/>
      <c r="B78" s="41"/>
      <c r="C78" s="29"/>
      <c r="D78" s="29"/>
      <c r="E78" s="29"/>
      <c r="F78" s="29"/>
      <c r="G78" s="29"/>
      <c r="H78" s="29"/>
      <c r="I78" s="29"/>
      <c r="J78" s="29"/>
      <c r="K78" s="76"/>
      <c r="L78" s="29"/>
      <c r="M78" s="29"/>
      <c r="N78" s="29"/>
    </row>
    <row r="79" spans="1:14">
      <c r="A79" s="29"/>
      <c r="B79" s="41"/>
      <c r="C79" s="29"/>
      <c r="D79" s="29"/>
      <c r="E79" s="29"/>
      <c r="F79" s="29"/>
      <c r="G79" s="29"/>
      <c r="H79" s="29"/>
      <c r="I79" s="29"/>
      <c r="J79" s="29"/>
      <c r="K79" s="76"/>
      <c r="L79" s="29"/>
      <c r="M79" s="29"/>
      <c r="N79" s="29"/>
    </row>
    <row r="80" spans="1:14">
      <c r="A80" s="29"/>
      <c r="B80" s="41"/>
      <c r="C80" s="29"/>
      <c r="D80" s="29"/>
      <c r="E80" s="29"/>
      <c r="F80" s="29"/>
      <c r="G80" s="29"/>
      <c r="H80" s="29"/>
      <c r="I80" s="29"/>
      <c r="J80" s="29"/>
      <c r="K80" s="76"/>
      <c r="L80" s="29"/>
      <c r="M80" s="29"/>
      <c r="N80" s="29"/>
    </row>
    <row r="81" spans="1:14">
      <c r="A81" s="29"/>
      <c r="B81" s="41"/>
      <c r="C81" s="29"/>
      <c r="D81" s="29"/>
      <c r="E81" s="29"/>
      <c r="F81" s="29"/>
      <c r="G81" s="29"/>
      <c r="H81" s="29"/>
      <c r="I81" s="29"/>
      <c r="J81" s="29"/>
      <c r="K81" s="76"/>
      <c r="L81" s="29"/>
      <c r="M81" s="29"/>
      <c r="N81" s="29"/>
    </row>
    <row r="82" spans="1:14">
      <c r="A82" s="29"/>
      <c r="B82" s="41"/>
      <c r="C82" s="29"/>
      <c r="D82" s="29"/>
      <c r="E82" s="29"/>
      <c r="F82" s="29"/>
      <c r="G82" s="29"/>
      <c r="H82" s="29"/>
      <c r="I82" s="29"/>
      <c r="J82" s="29"/>
      <c r="K82" s="76"/>
      <c r="L82" s="29"/>
      <c r="M82" s="29"/>
      <c r="N82" s="29"/>
    </row>
    <row r="83" spans="1:14">
      <c r="A83" s="29"/>
      <c r="B83" s="41"/>
      <c r="C83" s="29"/>
      <c r="D83" s="29"/>
      <c r="E83" s="29"/>
      <c r="F83" s="29"/>
      <c r="G83" s="29"/>
      <c r="H83" s="29"/>
      <c r="I83" s="29"/>
      <c r="J83" s="29"/>
      <c r="K83" s="76"/>
      <c r="L83" s="29"/>
      <c r="M83" s="29"/>
      <c r="N83" s="29"/>
    </row>
    <row r="84" spans="1:14">
      <c r="A84" s="29"/>
      <c r="B84" s="41"/>
      <c r="C84" s="29"/>
      <c r="D84" s="29"/>
      <c r="E84" s="29"/>
      <c r="F84" s="29"/>
      <c r="G84" s="29"/>
      <c r="H84" s="29"/>
      <c r="I84" s="29"/>
      <c r="J84" s="29"/>
      <c r="K84" s="76"/>
      <c r="L84" s="29"/>
      <c r="M84" s="29"/>
      <c r="N84" s="29"/>
    </row>
    <row r="85" spans="1:14">
      <c r="A85" s="29"/>
      <c r="B85" s="41"/>
      <c r="C85" s="29"/>
      <c r="D85" s="29"/>
      <c r="E85" s="29"/>
      <c r="F85" s="29"/>
      <c r="G85" s="29"/>
      <c r="H85" s="29"/>
      <c r="I85" s="29"/>
      <c r="J85" s="29"/>
      <c r="K85" s="76"/>
      <c r="L85" s="29"/>
      <c r="M85" s="29"/>
      <c r="N85" s="29"/>
    </row>
    <row r="86" spans="1:14">
      <c r="A86" s="29"/>
      <c r="B86" s="41"/>
      <c r="C86" s="29"/>
      <c r="D86" s="29"/>
      <c r="E86" s="29"/>
      <c r="F86" s="29"/>
      <c r="G86" s="29"/>
      <c r="H86" s="29"/>
      <c r="I86" s="29"/>
      <c r="J86" s="29"/>
      <c r="K86" s="76"/>
      <c r="L86" s="29"/>
      <c r="M86" s="29"/>
      <c r="N86" s="29"/>
    </row>
    <row r="87" spans="1:14">
      <c r="A87" s="29"/>
      <c r="B87" s="41"/>
      <c r="C87" s="29"/>
      <c r="D87" s="29"/>
      <c r="E87" s="29"/>
      <c r="F87" s="29"/>
      <c r="G87" s="29"/>
      <c r="H87" s="29"/>
      <c r="I87" s="29"/>
      <c r="J87" s="29"/>
      <c r="K87" s="76"/>
      <c r="L87" s="29"/>
      <c r="M87" s="29"/>
      <c r="N87" s="29"/>
    </row>
    <row r="88" spans="1:14">
      <c r="A88" s="29"/>
      <c r="B88" s="41"/>
      <c r="C88" s="29"/>
      <c r="D88" s="29"/>
      <c r="E88" s="29"/>
      <c r="F88" s="29"/>
      <c r="G88" s="29"/>
      <c r="H88" s="29"/>
      <c r="I88" s="29"/>
      <c r="J88" s="29"/>
      <c r="K88" s="76"/>
      <c r="L88" s="29"/>
      <c r="M88" s="29"/>
      <c r="N88" s="29"/>
    </row>
    <row r="89" spans="1:14">
      <c r="A89" s="29"/>
      <c r="B89" s="41"/>
      <c r="C89" s="29"/>
      <c r="D89" s="29"/>
      <c r="E89" s="29"/>
      <c r="F89" s="29"/>
      <c r="G89" s="29"/>
      <c r="H89" s="29"/>
      <c r="I89" s="29"/>
      <c r="J89" s="29"/>
      <c r="K89" s="76"/>
      <c r="L89" s="29"/>
      <c r="M89" s="29"/>
      <c r="N89" s="29"/>
    </row>
    <row r="90" spans="1:14">
      <c r="A90" s="29"/>
      <c r="B90" s="41"/>
      <c r="C90" s="29"/>
      <c r="D90" s="29"/>
      <c r="E90" s="29"/>
      <c r="F90" s="29"/>
      <c r="G90" s="29"/>
      <c r="H90" s="29"/>
      <c r="I90" s="29"/>
      <c r="J90" s="29"/>
      <c r="K90" s="76"/>
      <c r="L90" s="29"/>
      <c r="M90" s="29"/>
      <c r="N90" s="29"/>
    </row>
    <row r="91" spans="1:14">
      <c r="A91" s="29"/>
      <c r="B91" s="41"/>
      <c r="C91" s="29"/>
      <c r="D91" s="29"/>
      <c r="E91" s="29"/>
      <c r="F91" s="29"/>
      <c r="G91" s="29"/>
      <c r="H91" s="29"/>
      <c r="I91" s="29"/>
      <c r="J91" s="29"/>
      <c r="K91" s="76"/>
      <c r="L91" s="29"/>
      <c r="M91" s="29"/>
      <c r="N91" s="29"/>
    </row>
    <row r="92" spans="1:14">
      <c r="A92" s="29"/>
      <c r="B92" s="41"/>
      <c r="C92" s="29"/>
      <c r="D92" s="29"/>
      <c r="E92" s="29"/>
      <c r="F92" s="29"/>
      <c r="G92" s="29"/>
      <c r="H92" s="29"/>
      <c r="I92" s="29"/>
      <c r="J92" s="29"/>
      <c r="K92" s="76"/>
      <c r="L92" s="29"/>
      <c r="M92" s="29"/>
      <c r="N92" s="29"/>
    </row>
    <row r="93" spans="1:14">
      <c r="A93" s="29"/>
      <c r="B93" s="41"/>
      <c r="C93" s="29"/>
      <c r="D93" s="29"/>
      <c r="E93" s="29"/>
      <c r="F93" s="29"/>
      <c r="G93" s="29"/>
      <c r="H93" s="29"/>
      <c r="I93" s="29"/>
      <c r="J93" s="29"/>
      <c r="K93" s="76"/>
      <c r="L93" s="29"/>
      <c r="M93" s="29"/>
      <c r="N93" s="29"/>
    </row>
    <row r="94" spans="1:14">
      <c r="A94" s="29"/>
      <c r="B94" s="41"/>
      <c r="C94" s="29"/>
      <c r="D94" s="29"/>
      <c r="E94" s="29"/>
      <c r="F94" s="29"/>
      <c r="G94" s="29"/>
      <c r="H94" s="29"/>
      <c r="I94" s="29"/>
      <c r="J94" s="29"/>
      <c r="K94" s="76"/>
      <c r="L94" s="29"/>
      <c r="M94" s="29"/>
      <c r="N94" s="29"/>
    </row>
    <row r="95" spans="1:14">
      <c r="A95" s="29"/>
      <c r="B95" s="41"/>
      <c r="C95" s="29"/>
      <c r="D95" s="29"/>
      <c r="E95" s="29"/>
      <c r="F95" s="29"/>
      <c r="G95" s="29"/>
      <c r="H95" s="29"/>
      <c r="I95" s="29"/>
      <c r="J95" s="29"/>
      <c r="K95" s="76"/>
      <c r="L95" s="29"/>
      <c r="M95" s="29"/>
      <c r="N95" s="29"/>
    </row>
    <row r="96" spans="1:14">
      <c r="A96" s="29"/>
      <c r="B96" s="41"/>
      <c r="C96" s="29"/>
      <c r="D96" s="29"/>
      <c r="E96" s="29"/>
      <c r="F96" s="29"/>
      <c r="G96" s="29"/>
      <c r="H96" s="29"/>
      <c r="I96" s="29"/>
      <c r="J96" s="29"/>
      <c r="K96" s="76"/>
      <c r="L96" s="29"/>
      <c r="M96" s="29"/>
      <c r="N96" s="29"/>
    </row>
    <row r="97" spans="1:14">
      <c r="A97" s="29"/>
      <c r="B97" s="41"/>
      <c r="C97" s="29"/>
      <c r="D97" s="29"/>
      <c r="E97" s="29"/>
      <c r="F97" s="29"/>
      <c r="G97" s="29"/>
      <c r="H97" s="29"/>
      <c r="I97" s="29"/>
      <c r="J97" s="29"/>
      <c r="K97" s="76"/>
      <c r="L97" s="29"/>
      <c r="M97" s="29"/>
      <c r="N97" s="29"/>
    </row>
    <row r="98" spans="1:14">
      <c r="A98" s="29"/>
      <c r="B98" s="41"/>
      <c r="C98" s="29"/>
      <c r="D98" s="29"/>
      <c r="E98" s="29"/>
      <c r="F98" s="29"/>
      <c r="G98" s="29"/>
      <c r="H98" s="29"/>
      <c r="I98" s="29"/>
      <c r="J98" s="29"/>
      <c r="K98" s="76"/>
      <c r="L98" s="29"/>
      <c r="M98" s="29"/>
      <c r="N98" s="29"/>
    </row>
    <row r="99" spans="1:14">
      <c r="A99" s="29"/>
      <c r="B99" s="41"/>
      <c r="C99" s="29"/>
      <c r="D99" s="29"/>
      <c r="E99" s="29"/>
      <c r="F99" s="29"/>
      <c r="G99" s="29"/>
      <c r="H99" s="29"/>
      <c r="I99" s="29"/>
      <c r="J99" s="29"/>
      <c r="K99" s="76"/>
      <c r="L99" s="29"/>
      <c r="M99" s="29"/>
      <c r="N99" s="29"/>
    </row>
    <row r="100" spans="1:14">
      <c r="A100" s="29"/>
      <c r="B100" s="41"/>
      <c r="C100" s="29"/>
      <c r="D100" s="29"/>
      <c r="E100" s="29"/>
      <c r="F100" s="29"/>
      <c r="G100" s="29"/>
      <c r="H100" s="29"/>
      <c r="I100" s="29"/>
      <c r="J100" s="29"/>
      <c r="K100" s="76"/>
      <c r="L100" s="29"/>
      <c r="M100" s="29"/>
      <c r="N100" s="29"/>
    </row>
    <row r="101" spans="1:14">
      <c r="A101" s="29"/>
      <c r="B101" s="41"/>
      <c r="C101" s="29"/>
      <c r="D101" s="29"/>
      <c r="E101" s="29"/>
      <c r="F101" s="29"/>
      <c r="G101" s="29"/>
      <c r="H101" s="29"/>
      <c r="I101" s="29"/>
      <c r="J101" s="29"/>
      <c r="K101" s="76"/>
      <c r="L101" s="29"/>
      <c r="M101" s="29"/>
      <c r="N101" s="29"/>
    </row>
    <row r="102" spans="1:14">
      <c r="A102" s="29"/>
      <c r="B102" s="41"/>
      <c r="C102" s="29"/>
      <c r="D102" s="29"/>
      <c r="E102" s="29"/>
      <c r="F102" s="29"/>
      <c r="G102" s="29"/>
      <c r="H102" s="29"/>
      <c r="I102" s="29"/>
      <c r="J102" s="29"/>
      <c r="K102" s="76"/>
      <c r="L102" s="29"/>
      <c r="M102" s="29"/>
      <c r="N102" s="29"/>
    </row>
    <row r="103" spans="1:14">
      <c r="A103" s="29"/>
      <c r="B103" s="41"/>
      <c r="C103" s="29"/>
      <c r="D103" s="29"/>
      <c r="E103" s="29"/>
      <c r="F103" s="29"/>
      <c r="G103" s="29"/>
      <c r="H103" s="29"/>
      <c r="I103" s="29"/>
      <c r="J103" s="29"/>
      <c r="K103" s="76"/>
      <c r="L103" s="29"/>
      <c r="M103" s="29"/>
      <c r="N103" s="29"/>
    </row>
    <row r="104" spans="1:14">
      <c r="A104" s="29"/>
      <c r="B104" s="41"/>
      <c r="C104" s="29"/>
      <c r="D104" s="29"/>
      <c r="E104" s="29"/>
      <c r="F104" s="29"/>
      <c r="G104" s="29"/>
      <c r="H104" s="29"/>
      <c r="I104" s="29"/>
      <c r="J104" s="29"/>
      <c r="K104" s="76"/>
      <c r="L104" s="29"/>
      <c r="M104" s="29"/>
      <c r="N104" s="29"/>
    </row>
    <row r="105" spans="1:14">
      <c r="A105" s="29"/>
      <c r="B105" s="41"/>
      <c r="C105" s="29"/>
      <c r="D105" s="29"/>
      <c r="E105" s="29"/>
      <c r="F105" s="29"/>
      <c r="G105" s="29"/>
      <c r="H105" s="29"/>
      <c r="I105" s="29"/>
      <c r="J105" s="29"/>
      <c r="K105" s="76"/>
      <c r="L105" s="29"/>
      <c r="M105" s="29"/>
      <c r="N105" s="29"/>
    </row>
    <row r="106" spans="1:14">
      <c r="A106" s="29"/>
      <c r="B106" s="41"/>
      <c r="C106" s="29"/>
      <c r="D106" s="29"/>
      <c r="E106" s="29"/>
      <c r="F106" s="29"/>
      <c r="G106" s="29"/>
      <c r="H106" s="29"/>
      <c r="I106" s="29"/>
      <c r="J106" s="29"/>
      <c r="K106" s="76"/>
      <c r="L106" s="29"/>
      <c r="M106" s="29"/>
      <c r="N106" s="29"/>
    </row>
    <row r="107" spans="1:14">
      <c r="A107" s="29"/>
      <c r="B107" s="41"/>
      <c r="C107" s="29"/>
      <c r="D107" s="29"/>
      <c r="E107" s="29"/>
      <c r="F107" s="29"/>
      <c r="G107" s="29"/>
      <c r="H107" s="29"/>
      <c r="I107" s="29"/>
      <c r="J107" s="29"/>
      <c r="K107" s="76"/>
      <c r="L107" s="29"/>
      <c r="M107" s="29"/>
      <c r="N107" s="29"/>
    </row>
    <row r="108" spans="1:14">
      <c r="A108" s="29"/>
      <c r="B108" s="41"/>
      <c r="C108" s="29"/>
      <c r="D108" s="29"/>
      <c r="E108" s="29"/>
      <c r="F108" s="29"/>
      <c r="G108" s="29"/>
      <c r="H108" s="29"/>
      <c r="I108" s="29"/>
      <c r="J108" s="29"/>
      <c r="K108" s="76"/>
      <c r="L108" s="29"/>
      <c r="M108" s="29"/>
      <c r="N108" s="29"/>
    </row>
    <row r="109" spans="1:14">
      <c r="A109" s="29"/>
      <c r="B109" s="41"/>
      <c r="C109" s="29"/>
      <c r="D109" s="29"/>
      <c r="E109" s="29"/>
      <c r="F109" s="29"/>
      <c r="G109" s="29"/>
      <c r="H109" s="29"/>
      <c r="I109" s="29"/>
      <c r="J109" s="29"/>
      <c r="K109" s="76"/>
      <c r="L109" s="29"/>
      <c r="M109" s="29"/>
      <c r="N109" s="29"/>
    </row>
    <row r="110" spans="1:14">
      <c r="A110" s="29"/>
      <c r="B110" s="41"/>
      <c r="C110" s="29"/>
      <c r="D110" s="29"/>
      <c r="E110" s="29"/>
      <c r="F110" s="29"/>
      <c r="G110" s="29"/>
      <c r="H110" s="29"/>
      <c r="I110" s="29"/>
      <c r="J110" s="29"/>
      <c r="K110" s="76"/>
      <c r="L110" s="29"/>
      <c r="M110" s="29"/>
      <c r="N110" s="29"/>
    </row>
    <row r="111" spans="1:14">
      <c r="A111" s="29"/>
      <c r="B111" s="41"/>
      <c r="C111" s="29"/>
      <c r="D111" s="29"/>
      <c r="E111" s="29"/>
      <c r="F111" s="29"/>
      <c r="G111" s="29"/>
      <c r="H111" s="29"/>
      <c r="I111" s="29"/>
      <c r="J111" s="29"/>
      <c r="K111" s="76"/>
      <c r="L111" s="29"/>
      <c r="M111" s="29"/>
      <c r="N111" s="29"/>
    </row>
    <row r="112" spans="1:14">
      <c r="A112" s="29"/>
      <c r="B112" s="41"/>
      <c r="C112" s="29"/>
      <c r="D112" s="29"/>
      <c r="E112" s="29"/>
      <c r="F112" s="29"/>
      <c r="G112" s="29"/>
      <c r="H112" s="29"/>
      <c r="I112" s="29"/>
      <c r="J112" s="29"/>
      <c r="K112" s="76"/>
      <c r="L112" s="29"/>
      <c r="M112" s="29"/>
      <c r="N112" s="29"/>
    </row>
    <row r="113" spans="1:14">
      <c r="A113" s="29"/>
      <c r="B113" s="41"/>
      <c r="C113" s="29"/>
      <c r="D113" s="29"/>
      <c r="E113" s="29"/>
      <c r="F113" s="29"/>
      <c r="G113" s="29"/>
      <c r="H113" s="29"/>
      <c r="I113" s="29"/>
      <c r="J113" s="29"/>
      <c r="K113" s="76"/>
      <c r="L113" s="29"/>
      <c r="M113" s="29"/>
      <c r="N113" s="29"/>
    </row>
    <row r="114" spans="1:14">
      <c r="A114" s="29"/>
      <c r="B114" s="41"/>
      <c r="C114" s="29"/>
      <c r="D114" s="29"/>
      <c r="E114" s="29"/>
      <c r="F114" s="29"/>
      <c r="G114" s="29"/>
      <c r="H114" s="29"/>
      <c r="I114" s="29"/>
      <c r="J114" s="29"/>
      <c r="K114" s="76"/>
      <c r="L114" s="29"/>
      <c r="M114" s="29"/>
      <c r="N114" s="29"/>
    </row>
    <row r="115" spans="1:14">
      <c r="A115" s="29"/>
      <c r="B115" s="41"/>
      <c r="C115" s="29"/>
      <c r="D115" s="29"/>
      <c r="E115" s="29"/>
      <c r="F115" s="29"/>
      <c r="G115" s="29"/>
      <c r="H115" s="29"/>
      <c r="I115" s="29"/>
      <c r="J115" s="29"/>
      <c r="K115" s="76"/>
      <c r="L115" s="29"/>
      <c r="M115" s="29"/>
      <c r="N115" s="29"/>
    </row>
    <row r="116" spans="1:14">
      <c r="A116" s="29"/>
      <c r="B116" s="41"/>
      <c r="C116" s="29"/>
      <c r="D116" s="29"/>
      <c r="E116" s="29"/>
      <c r="F116" s="29"/>
      <c r="G116" s="29"/>
      <c r="H116" s="29"/>
      <c r="I116" s="29"/>
      <c r="J116" s="29"/>
      <c r="K116" s="76"/>
      <c r="L116" s="29"/>
      <c r="M116" s="29"/>
      <c r="N116" s="29"/>
    </row>
    <row r="117" spans="1:14">
      <c r="A117" s="29"/>
      <c r="B117" s="41"/>
      <c r="C117" s="29"/>
      <c r="D117" s="29"/>
      <c r="E117" s="29"/>
      <c r="F117" s="29"/>
      <c r="G117" s="29"/>
      <c r="H117" s="29"/>
      <c r="I117" s="29"/>
      <c r="J117" s="29"/>
      <c r="K117" s="76"/>
      <c r="L117" s="29"/>
      <c r="M117" s="29"/>
      <c r="N117" s="29"/>
    </row>
    <row r="118" spans="1:14">
      <c r="A118" s="29"/>
      <c r="B118" s="41"/>
      <c r="C118" s="29"/>
      <c r="D118" s="29"/>
      <c r="E118" s="29"/>
      <c r="F118" s="29"/>
      <c r="G118" s="29"/>
      <c r="H118" s="29"/>
      <c r="I118" s="29"/>
      <c r="J118" s="29"/>
      <c r="K118" s="76"/>
      <c r="L118" s="29"/>
      <c r="M118" s="29"/>
      <c r="N118" s="29"/>
    </row>
    <row r="119" spans="1:14">
      <c r="A119" s="29"/>
      <c r="B119" s="41"/>
      <c r="C119" s="29"/>
      <c r="D119" s="29"/>
      <c r="E119" s="29"/>
      <c r="F119" s="29"/>
      <c r="G119" s="29"/>
      <c r="H119" s="29"/>
      <c r="I119" s="29"/>
      <c r="J119" s="29"/>
      <c r="K119" s="76"/>
      <c r="L119" s="29"/>
      <c r="M119" s="29"/>
      <c r="N119" s="29"/>
    </row>
    <row r="120" spans="1:14">
      <c r="A120" s="29"/>
      <c r="B120" s="41"/>
      <c r="C120" s="29"/>
      <c r="D120" s="29"/>
      <c r="E120" s="29"/>
      <c r="F120" s="29"/>
      <c r="G120" s="29"/>
      <c r="H120" s="29"/>
      <c r="I120" s="29"/>
      <c r="J120" s="29"/>
      <c r="K120" s="76"/>
      <c r="L120" s="29"/>
      <c r="M120" s="29"/>
      <c r="N120" s="29"/>
    </row>
    <row r="121" spans="1:14">
      <c r="A121" s="29"/>
      <c r="B121" s="41"/>
      <c r="C121" s="29"/>
      <c r="D121" s="29"/>
      <c r="E121" s="29"/>
      <c r="F121" s="29"/>
      <c r="G121" s="29"/>
      <c r="H121" s="29"/>
      <c r="I121" s="29"/>
      <c r="J121" s="29"/>
      <c r="K121" s="76"/>
      <c r="L121" s="29"/>
      <c r="M121" s="29"/>
      <c r="N121" s="29"/>
    </row>
    <row r="122" spans="1:14">
      <c r="A122" s="29"/>
      <c r="B122" s="41"/>
      <c r="C122" s="29"/>
      <c r="D122" s="29"/>
      <c r="E122" s="29"/>
      <c r="F122" s="29"/>
      <c r="G122" s="29"/>
      <c r="H122" s="29"/>
      <c r="I122" s="29"/>
      <c r="J122" s="29"/>
      <c r="K122" s="76"/>
      <c r="L122" s="29"/>
      <c r="M122" s="29"/>
      <c r="N122" s="29"/>
    </row>
    <row r="123" spans="1:14">
      <c r="A123" s="29"/>
      <c r="B123" s="41"/>
      <c r="C123" s="29"/>
      <c r="D123" s="29"/>
      <c r="E123" s="29"/>
      <c r="F123" s="29"/>
      <c r="G123" s="29"/>
      <c r="H123" s="29"/>
      <c r="I123" s="29"/>
      <c r="J123" s="29"/>
      <c r="K123" s="76"/>
      <c r="L123" s="29"/>
      <c r="M123" s="29"/>
      <c r="N123" s="29"/>
    </row>
    <row r="124" spans="1:14">
      <c r="A124" s="29"/>
      <c r="B124" s="41"/>
      <c r="C124" s="29"/>
      <c r="D124" s="29"/>
      <c r="E124" s="29"/>
      <c r="F124" s="29"/>
      <c r="G124" s="29"/>
      <c r="H124" s="29"/>
      <c r="I124" s="29"/>
      <c r="J124" s="29"/>
      <c r="K124" s="76"/>
      <c r="L124" s="29"/>
      <c r="M124" s="29"/>
      <c r="N124" s="29"/>
    </row>
    <row r="125" spans="1:14">
      <c r="A125" s="29"/>
      <c r="B125" s="41"/>
      <c r="C125" s="29"/>
      <c r="D125" s="29"/>
      <c r="E125" s="29"/>
      <c r="F125" s="29"/>
      <c r="G125" s="29"/>
      <c r="H125" s="29"/>
      <c r="I125" s="29"/>
      <c r="J125" s="29"/>
      <c r="K125" s="76"/>
      <c r="L125" s="29"/>
      <c r="M125" s="29"/>
      <c r="N125" s="29"/>
    </row>
    <row r="126" spans="1:14">
      <c r="A126" s="29"/>
      <c r="B126" s="41"/>
      <c r="C126" s="29"/>
      <c r="D126" s="29"/>
      <c r="E126" s="29"/>
      <c r="F126" s="29"/>
      <c r="G126" s="29"/>
      <c r="H126" s="29"/>
      <c r="I126" s="29"/>
      <c r="J126" s="29"/>
      <c r="K126" s="76"/>
      <c r="L126" s="29"/>
      <c r="M126" s="29"/>
      <c r="N126" s="29"/>
    </row>
    <row r="127" spans="1:14">
      <c r="A127" s="29"/>
      <c r="B127" s="41"/>
      <c r="C127" s="29"/>
      <c r="D127" s="29"/>
      <c r="E127" s="29"/>
      <c r="F127" s="29"/>
      <c r="G127" s="29"/>
      <c r="H127" s="29"/>
      <c r="I127" s="29"/>
      <c r="J127" s="29"/>
      <c r="K127" s="76"/>
      <c r="L127" s="29"/>
      <c r="M127" s="29"/>
      <c r="N127" s="29"/>
    </row>
    <row r="128" spans="1:14">
      <c r="A128" s="29"/>
      <c r="B128" s="41"/>
      <c r="C128" s="29"/>
      <c r="D128" s="29"/>
      <c r="E128" s="29"/>
      <c r="F128" s="29"/>
      <c r="G128" s="29"/>
      <c r="H128" s="29"/>
      <c r="I128" s="29"/>
      <c r="J128" s="29"/>
      <c r="K128" s="76"/>
      <c r="L128" s="29"/>
      <c r="M128" s="29"/>
      <c r="N128" s="29"/>
    </row>
    <row r="129" spans="1:14">
      <c r="A129" s="29"/>
      <c r="B129" s="41"/>
      <c r="C129" s="29"/>
      <c r="D129" s="29"/>
      <c r="E129" s="29"/>
      <c r="F129" s="29"/>
      <c r="G129" s="29"/>
      <c r="H129" s="29"/>
      <c r="I129" s="29"/>
      <c r="J129" s="29"/>
      <c r="K129" s="76"/>
      <c r="L129" s="29"/>
      <c r="M129" s="29"/>
      <c r="N129" s="29"/>
    </row>
    <row r="130" spans="1:14">
      <c r="A130" s="29"/>
      <c r="B130" s="41"/>
      <c r="C130" s="29"/>
      <c r="D130" s="29"/>
      <c r="E130" s="29"/>
      <c r="F130" s="29"/>
      <c r="G130" s="29"/>
      <c r="H130" s="29"/>
      <c r="I130" s="29"/>
      <c r="J130" s="29"/>
      <c r="K130" s="76"/>
      <c r="L130" s="29"/>
      <c r="M130" s="29"/>
      <c r="N130" s="29"/>
    </row>
    <row r="131" spans="1:14">
      <c r="A131" s="29"/>
      <c r="B131" s="41"/>
      <c r="C131" s="29"/>
      <c r="D131" s="29"/>
      <c r="E131" s="29"/>
      <c r="F131" s="29"/>
      <c r="G131" s="29"/>
      <c r="H131" s="29"/>
      <c r="I131" s="29"/>
      <c r="J131" s="29"/>
      <c r="K131" s="76"/>
      <c r="L131" s="29"/>
      <c r="M131" s="29"/>
      <c r="N131" s="29"/>
    </row>
    <row r="132" spans="1:14">
      <c r="A132" s="29"/>
      <c r="B132" s="41"/>
      <c r="C132" s="29"/>
      <c r="D132" s="29"/>
      <c r="E132" s="29"/>
      <c r="F132" s="29"/>
      <c r="G132" s="29"/>
      <c r="H132" s="29"/>
      <c r="I132" s="29"/>
      <c r="J132" s="29"/>
      <c r="K132" s="76"/>
      <c r="L132" s="29"/>
      <c r="M132" s="29"/>
      <c r="N132" s="29"/>
    </row>
    <row r="133" spans="1:14">
      <c r="A133" s="29"/>
      <c r="B133" s="41"/>
      <c r="C133" s="29"/>
      <c r="D133" s="29"/>
      <c r="E133" s="29"/>
      <c r="F133" s="29"/>
      <c r="G133" s="29"/>
      <c r="H133" s="29"/>
      <c r="I133" s="29"/>
      <c r="J133" s="29"/>
      <c r="K133" s="76"/>
      <c r="L133" s="29"/>
      <c r="M133" s="29"/>
      <c r="N133" s="29"/>
    </row>
    <row r="134" spans="1:14">
      <c r="A134" s="29"/>
      <c r="B134" s="41"/>
      <c r="C134" s="29"/>
      <c r="D134" s="29"/>
      <c r="E134" s="29"/>
      <c r="F134" s="29"/>
      <c r="G134" s="29"/>
      <c r="H134" s="29"/>
      <c r="I134" s="29"/>
      <c r="J134" s="29"/>
      <c r="K134" s="76"/>
      <c r="L134" s="29"/>
      <c r="M134" s="29"/>
      <c r="N134" s="29"/>
    </row>
    <row r="135" spans="1:14">
      <c r="A135" s="29"/>
      <c r="B135" s="41"/>
      <c r="C135" s="29"/>
      <c r="D135" s="29"/>
      <c r="E135" s="29"/>
      <c r="F135" s="29"/>
      <c r="G135" s="29"/>
      <c r="H135" s="29"/>
      <c r="I135" s="29"/>
      <c r="J135" s="29"/>
      <c r="K135" s="76"/>
      <c r="L135" s="29"/>
      <c r="M135" s="29"/>
      <c r="N135" s="29"/>
    </row>
    <row r="136" spans="1:14">
      <c r="A136" s="29"/>
      <c r="B136" s="41"/>
      <c r="C136" s="29"/>
      <c r="D136" s="29"/>
      <c r="E136" s="29"/>
      <c r="F136" s="29"/>
      <c r="G136" s="29"/>
      <c r="H136" s="29"/>
      <c r="I136" s="29"/>
      <c r="J136" s="29"/>
      <c r="K136" s="76"/>
      <c r="L136" s="29"/>
      <c r="M136" s="29"/>
      <c r="N136" s="29"/>
    </row>
    <row r="137" spans="1:14">
      <c r="A137" s="29"/>
      <c r="B137" s="41"/>
      <c r="C137" s="29"/>
      <c r="D137" s="29"/>
      <c r="E137" s="29"/>
      <c r="F137" s="29"/>
      <c r="G137" s="29"/>
      <c r="H137" s="29"/>
      <c r="I137" s="29"/>
      <c r="J137" s="29"/>
      <c r="K137" s="76"/>
      <c r="L137" s="29"/>
      <c r="M137" s="29"/>
      <c r="N137" s="29"/>
    </row>
    <row r="138" spans="1:14">
      <c r="A138" s="29"/>
      <c r="B138" s="41"/>
      <c r="C138" s="29"/>
      <c r="D138" s="29"/>
      <c r="E138" s="29"/>
      <c r="F138" s="29"/>
      <c r="G138" s="29"/>
      <c r="H138" s="29"/>
      <c r="I138" s="29"/>
      <c r="J138" s="29"/>
      <c r="K138" s="76"/>
      <c r="L138" s="29"/>
      <c r="M138" s="29"/>
      <c r="N138" s="29"/>
    </row>
    <row r="139" spans="1:14">
      <c r="A139" s="29"/>
      <c r="B139" s="41"/>
      <c r="C139" s="29"/>
      <c r="D139" s="29"/>
      <c r="E139" s="29"/>
      <c r="F139" s="29"/>
      <c r="G139" s="29"/>
      <c r="H139" s="29"/>
      <c r="I139" s="29"/>
      <c r="J139" s="29"/>
      <c r="K139" s="76"/>
      <c r="L139" s="29"/>
      <c r="M139" s="29"/>
      <c r="N139" s="29"/>
    </row>
    <row r="140" spans="1:14">
      <c r="A140" s="29"/>
      <c r="B140" s="41"/>
      <c r="C140" s="29"/>
      <c r="D140" s="29"/>
      <c r="E140" s="29"/>
      <c r="F140" s="29"/>
      <c r="G140" s="29"/>
      <c r="H140" s="29"/>
      <c r="I140" s="29"/>
      <c r="J140" s="29"/>
      <c r="K140" s="76"/>
      <c r="L140" s="29"/>
      <c r="M140" s="29"/>
      <c r="N140" s="29"/>
    </row>
    <row r="141" spans="1:14">
      <c r="A141" s="29"/>
      <c r="B141" s="41"/>
      <c r="C141" s="29"/>
      <c r="D141" s="29"/>
      <c r="E141" s="29"/>
      <c r="F141" s="29"/>
      <c r="G141" s="29"/>
      <c r="H141" s="29"/>
      <c r="I141" s="29"/>
      <c r="J141" s="29"/>
      <c r="K141" s="76"/>
      <c r="L141" s="29"/>
      <c r="M141" s="29"/>
      <c r="N141" s="29"/>
    </row>
    <row r="142" spans="1:14">
      <c r="A142" s="29"/>
      <c r="B142" s="41"/>
      <c r="C142" s="29"/>
      <c r="D142" s="29"/>
      <c r="E142" s="29"/>
      <c r="F142" s="29"/>
      <c r="G142" s="29"/>
      <c r="H142" s="29"/>
      <c r="I142" s="29"/>
      <c r="J142" s="29"/>
      <c r="K142" s="76"/>
      <c r="L142" s="29"/>
      <c r="M142" s="29"/>
      <c r="N142" s="29"/>
    </row>
    <row r="143" spans="1:14">
      <c r="A143" s="29"/>
      <c r="B143" s="41"/>
      <c r="C143" s="29"/>
      <c r="D143" s="29"/>
      <c r="E143" s="29"/>
      <c r="F143" s="29"/>
      <c r="G143" s="29"/>
      <c r="H143" s="29"/>
      <c r="I143" s="29"/>
      <c r="J143" s="29"/>
      <c r="K143" s="76"/>
      <c r="L143" s="29"/>
      <c r="M143" s="29"/>
      <c r="N143" s="29"/>
    </row>
    <row r="144" spans="1:14">
      <c r="A144" s="29"/>
      <c r="B144" s="41"/>
      <c r="C144" s="29"/>
      <c r="D144" s="29"/>
      <c r="E144" s="29"/>
      <c r="F144" s="29"/>
      <c r="G144" s="29"/>
      <c r="H144" s="29"/>
      <c r="I144" s="29"/>
      <c r="J144" s="29"/>
      <c r="K144" s="76"/>
      <c r="L144" s="29"/>
      <c r="M144" s="29"/>
      <c r="N144" s="29"/>
    </row>
    <row r="145" spans="1:14">
      <c r="A145" s="29"/>
      <c r="B145" s="41"/>
      <c r="C145" s="29"/>
      <c r="D145" s="29"/>
      <c r="E145" s="29"/>
      <c r="F145" s="29"/>
      <c r="G145" s="29"/>
      <c r="H145" s="29"/>
      <c r="I145" s="29"/>
      <c r="J145" s="29"/>
      <c r="K145" s="76"/>
      <c r="L145" s="29"/>
      <c r="M145" s="29"/>
      <c r="N145" s="29"/>
    </row>
    <row r="146" spans="1:14">
      <c r="A146" s="29"/>
      <c r="B146" s="41"/>
      <c r="C146" s="29"/>
      <c r="D146" s="29"/>
      <c r="E146" s="29"/>
      <c r="F146" s="29"/>
      <c r="G146" s="29"/>
      <c r="H146" s="29"/>
      <c r="I146" s="29"/>
      <c r="J146" s="29"/>
      <c r="K146" s="76"/>
      <c r="L146" s="29"/>
      <c r="M146" s="29"/>
      <c r="N146" s="29"/>
    </row>
    <row r="147" spans="1:14">
      <c r="A147" s="29"/>
      <c r="B147" s="41"/>
      <c r="C147" s="29"/>
      <c r="D147" s="29"/>
      <c r="E147" s="29"/>
      <c r="F147" s="29"/>
      <c r="G147" s="29"/>
      <c r="H147" s="29"/>
      <c r="I147" s="29"/>
      <c r="J147" s="29"/>
      <c r="K147" s="76"/>
      <c r="L147" s="29"/>
      <c r="M147" s="29"/>
      <c r="N147" s="29"/>
    </row>
    <row r="148" spans="1:14">
      <c r="A148" s="29"/>
      <c r="B148" s="41"/>
      <c r="C148" s="29"/>
      <c r="D148" s="29"/>
      <c r="E148" s="29"/>
      <c r="F148" s="29"/>
      <c r="G148" s="29"/>
      <c r="H148" s="29"/>
      <c r="I148" s="29"/>
      <c r="J148" s="29"/>
      <c r="K148" s="76"/>
      <c r="L148" s="29"/>
      <c r="M148" s="29"/>
      <c r="N148" s="29"/>
    </row>
    <row r="149" spans="1:14">
      <c r="A149" s="29"/>
      <c r="B149" s="41"/>
      <c r="C149" s="29"/>
      <c r="D149" s="29"/>
      <c r="E149" s="29"/>
      <c r="F149" s="29"/>
      <c r="G149" s="29"/>
      <c r="H149" s="29"/>
      <c r="I149" s="29"/>
      <c r="J149" s="29"/>
      <c r="K149" s="76"/>
      <c r="L149" s="29"/>
      <c r="M149" s="29"/>
      <c r="N149" s="29"/>
    </row>
    <row r="150" spans="1:14">
      <c r="A150" s="29"/>
      <c r="B150" s="41"/>
      <c r="C150" s="29"/>
      <c r="D150" s="29"/>
      <c r="E150" s="29"/>
      <c r="F150" s="29"/>
      <c r="G150" s="29"/>
      <c r="H150" s="29"/>
      <c r="I150" s="29"/>
      <c r="J150" s="29"/>
      <c r="K150" s="76"/>
      <c r="L150" s="29"/>
      <c r="M150" s="29"/>
      <c r="N150" s="29"/>
    </row>
    <row r="151" spans="1:14">
      <c r="A151" s="29"/>
      <c r="B151" s="41"/>
      <c r="C151" s="29"/>
      <c r="D151" s="29"/>
      <c r="E151" s="29"/>
      <c r="F151" s="29"/>
      <c r="G151" s="29"/>
      <c r="H151" s="29"/>
      <c r="I151" s="29"/>
      <c r="J151" s="29"/>
      <c r="K151" s="76"/>
      <c r="L151" s="29"/>
      <c r="M151" s="29"/>
      <c r="N151" s="29"/>
    </row>
    <row r="152" spans="1:14">
      <c r="A152" s="29"/>
      <c r="B152" s="41"/>
      <c r="C152" s="29"/>
      <c r="D152" s="29"/>
      <c r="E152" s="29"/>
      <c r="F152" s="29"/>
      <c r="G152" s="29"/>
      <c r="H152" s="29"/>
      <c r="I152" s="29"/>
      <c r="J152" s="29"/>
      <c r="K152" s="76"/>
      <c r="L152" s="29"/>
      <c r="M152" s="29"/>
      <c r="N152" s="29"/>
    </row>
    <row r="153" spans="1:14">
      <c r="A153" s="29"/>
      <c r="B153" s="41"/>
      <c r="C153" s="29"/>
      <c r="D153" s="29"/>
      <c r="E153" s="29"/>
      <c r="F153" s="29"/>
      <c r="G153" s="29"/>
      <c r="H153" s="29"/>
      <c r="I153" s="29"/>
      <c r="J153" s="29"/>
      <c r="K153" s="76"/>
      <c r="L153" s="29"/>
      <c r="M153" s="29"/>
      <c r="N153" s="29"/>
    </row>
    <row r="154" spans="1:14">
      <c r="A154" s="29"/>
      <c r="B154" s="41"/>
      <c r="C154" s="29"/>
      <c r="D154" s="29"/>
      <c r="E154" s="29"/>
      <c r="F154" s="29"/>
      <c r="G154" s="29"/>
      <c r="H154" s="29"/>
      <c r="I154" s="29"/>
      <c r="J154" s="29"/>
      <c r="K154" s="76"/>
      <c r="L154" s="29"/>
      <c r="M154" s="29"/>
      <c r="N154" s="29"/>
    </row>
    <row r="155" spans="1:14">
      <c r="A155" s="29"/>
      <c r="B155" s="41"/>
      <c r="C155" s="29"/>
      <c r="D155" s="29"/>
      <c r="E155" s="29"/>
      <c r="F155" s="29"/>
      <c r="G155" s="29"/>
      <c r="H155" s="29"/>
      <c r="I155" s="29"/>
      <c r="J155" s="29"/>
      <c r="K155" s="76"/>
      <c r="L155" s="29"/>
      <c r="M155" s="29"/>
      <c r="N155" s="29"/>
    </row>
    <row r="156" spans="1:14">
      <c r="A156" s="29"/>
      <c r="B156" s="41"/>
      <c r="C156" s="29"/>
      <c r="D156" s="29"/>
      <c r="E156" s="29"/>
      <c r="F156" s="29"/>
      <c r="G156" s="29"/>
      <c r="H156" s="29"/>
      <c r="I156" s="29"/>
      <c r="J156" s="29"/>
      <c r="K156" s="76"/>
      <c r="L156" s="29"/>
      <c r="M156" s="29"/>
      <c r="N156" s="29"/>
    </row>
    <row r="157" spans="1:14">
      <c r="A157" s="29"/>
      <c r="B157" s="41"/>
      <c r="C157" s="29"/>
      <c r="D157" s="29"/>
      <c r="E157" s="29"/>
      <c r="F157" s="29"/>
      <c r="G157" s="29"/>
      <c r="H157" s="29"/>
      <c r="I157" s="29"/>
      <c r="J157" s="29"/>
      <c r="K157" s="76"/>
      <c r="L157" s="29"/>
      <c r="M157" s="29"/>
      <c r="N157" s="29"/>
    </row>
    <row r="158" spans="1:14">
      <c r="A158" s="29"/>
      <c r="B158" s="41"/>
      <c r="C158" s="29"/>
      <c r="D158" s="29"/>
      <c r="E158" s="29"/>
      <c r="F158" s="29"/>
      <c r="G158" s="29"/>
      <c r="H158" s="29"/>
      <c r="I158" s="29"/>
      <c r="J158" s="29"/>
      <c r="K158" s="76"/>
      <c r="L158" s="29"/>
      <c r="M158" s="29"/>
      <c r="N158" s="29"/>
    </row>
    <row r="159" spans="1:14">
      <c r="A159" s="29"/>
      <c r="B159" s="41"/>
      <c r="C159" s="29"/>
      <c r="D159" s="29"/>
      <c r="E159" s="29"/>
      <c r="F159" s="29"/>
      <c r="G159" s="29"/>
      <c r="H159" s="29"/>
      <c r="I159" s="29"/>
      <c r="J159" s="29"/>
      <c r="K159" s="76"/>
      <c r="L159" s="29"/>
      <c r="M159" s="29"/>
      <c r="N159" s="29"/>
    </row>
    <row r="160" spans="1:14">
      <c r="A160" s="29"/>
      <c r="B160" s="41"/>
      <c r="C160" s="29"/>
      <c r="D160" s="29"/>
      <c r="E160" s="29"/>
      <c r="F160" s="29"/>
      <c r="G160" s="29"/>
      <c r="H160" s="29"/>
      <c r="I160" s="29"/>
      <c r="J160" s="29"/>
      <c r="K160" s="76"/>
      <c r="L160" s="29"/>
      <c r="M160" s="29"/>
      <c r="N160" s="29"/>
    </row>
  </sheetData>
  <sheetProtection password="B493" sheet="1" objects="1" scenarios="1" selectLockedCells="1"/>
  <mergeCells count="9">
    <mergeCell ref="C32:D32"/>
    <mergeCell ref="H32:J32"/>
    <mergeCell ref="L34:N34"/>
    <mergeCell ref="A4:D4"/>
    <mergeCell ref="E4:G4"/>
    <mergeCell ref="H4:J4"/>
    <mergeCell ref="A5:D5"/>
    <mergeCell ref="E5:G5"/>
    <mergeCell ref="H5:J5"/>
  </mergeCells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94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X2485"/>
  <sheetViews>
    <sheetView topLeftCell="Y1" workbookViewId="0">
      <selection activeCell="C6" sqref="C6"/>
    </sheetView>
  </sheetViews>
  <sheetFormatPr defaultColWidth="13.7109375" defaultRowHeight="12.75"/>
  <cols>
    <col min="1" max="3" width="10.7109375" style="44" hidden="1" customWidth="1"/>
    <col min="4" max="4" width="10.7109375" style="50" hidden="1" customWidth="1"/>
    <col min="5" max="6" width="10.7109375" style="44" hidden="1" customWidth="1"/>
    <col min="7" max="7" width="10.7109375" style="2" hidden="1" customWidth="1"/>
    <col min="8" max="9" width="10.7109375" style="45" hidden="1" customWidth="1"/>
    <col min="10" max="10" width="10.7109375" style="46" hidden="1" customWidth="1"/>
    <col min="11" max="24" width="10.7109375" style="45" hidden="1" customWidth="1"/>
    <col min="25" max="16384" width="13.7109375" style="44"/>
  </cols>
  <sheetData>
    <row r="1" spans="1:11">
      <c r="A1" s="54" t="s">
        <v>15</v>
      </c>
      <c r="B1" s="54" t="s">
        <v>17</v>
      </c>
      <c r="C1" s="54" t="s">
        <v>16</v>
      </c>
      <c r="D1" s="55" t="s">
        <v>18</v>
      </c>
      <c r="E1" s="52"/>
      <c r="F1" s="56" t="s">
        <v>19</v>
      </c>
    </row>
    <row r="2" spans="1:11">
      <c r="A2" s="45" t="s">
        <v>13</v>
      </c>
      <c r="B2" s="50">
        <f>SUM(area01)</f>
        <v>0</v>
      </c>
      <c r="C2" s="53">
        <v>5560</v>
      </c>
      <c r="D2" s="53">
        <f>B2*C2</f>
        <v>0</v>
      </c>
      <c r="F2" s="57">
        <f>SUM(D2:D19)</f>
        <v>0</v>
      </c>
    </row>
    <row r="3" spans="1:11">
      <c r="A3" s="45" t="s">
        <v>14</v>
      </c>
      <c r="B3" s="50">
        <f>SUM(area02)</f>
        <v>0</v>
      </c>
      <c r="C3" s="53">
        <v>593</v>
      </c>
      <c r="D3" s="53">
        <f t="shared" ref="D3:D19" si="0">B3*C3</f>
        <v>0</v>
      </c>
      <c r="E3" s="47"/>
      <c r="F3" s="57">
        <f>IF(ISNUMBER(A34),F2,"!!! Attention !!! Wrong operation !!!")</f>
        <v>0</v>
      </c>
      <c r="G3" s="48"/>
      <c r="I3" s="46" t="b">
        <f>ISNUMBER(Introduction!D4)</f>
        <v>1</v>
      </c>
      <c r="J3" s="46" t="str">
        <f>IF(I3=TRUE,"","Quarter (please fill in 1,2,3, or 4);")</f>
        <v/>
      </c>
      <c r="K3" s="46">
        <f>IF(J3="",0,1)</f>
        <v>0</v>
      </c>
    </row>
    <row r="4" spans="1:11">
      <c r="A4" s="45" t="s">
        <v>20</v>
      </c>
      <c r="B4" s="50">
        <f>SUM(area03)</f>
        <v>0</v>
      </c>
      <c r="C4" s="53">
        <v>4169</v>
      </c>
      <c r="D4" s="53">
        <f t="shared" si="0"/>
        <v>0</v>
      </c>
      <c r="E4" s="47"/>
      <c r="F4" s="57" t="str">
        <f>IF(ISNUMBER(A34),"",A33)</f>
        <v/>
      </c>
      <c r="I4" s="46"/>
      <c r="K4" s="46"/>
    </row>
    <row r="5" spans="1:11">
      <c r="A5" s="45" t="s">
        <v>21</v>
      </c>
      <c r="B5" s="50">
        <f>SUM(area04)</f>
        <v>0</v>
      </c>
      <c r="C5" s="53">
        <v>2274</v>
      </c>
      <c r="D5" s="53">
        <f t="shared" si="0"/>
        <v>0</v>
      </c>
      <c r="E5" s="47"/>
      <c r="F5" s="48"/>
      <c r="I5" s="46"/>
      <c r="K5" s="46"/>
    </row>
    <row r="6" spans="1:11">
      <c r="A6" s="45" t="s">
        <v>22</v>
      </c>
      <c r="B6" s="50">
        <f>SUM(area05)</f>
        <v>0</v>
      </c>
      <c r="C6" s="53">
        <v>2462</v>
      </c>
      <c r="D6" s="53">
        <f t="shared" si="0"/>
        <v>0</v>
      </c>
      <c r="E6" s="47"/>
      <c r="F6" s="48"/>
      <c r="I6" s="46"/>
      <c r="K6" s="46"/>
    </row>
    <row r="7" spans="1:11">
      <c r="A7" s="45" t="s">
        <v>23</v>
      </c>
      <c r="B7" s="50">
        <f>SUM(area06)</f>
        <v>0</v>
      </c>
      <c r="C7" s="53">
        <v>310</v>
      </c>
      <c r="D7" s="53">
        <f t="shared" si="0"/>
        <v>0</v>
      </c>
      <c r="E7" s="47"/>
      <c r="F7" s="48"/>
      <c r="I7" s="46"/>
      <c r="K7" s="46"/>
    </row>
    <row r="8" spans="1:11">
      <c r="A8" s="45" t="s">
        <v>24</v>
      </c>
      <c r="B8" s="50">
        <f>SUM(area07)</f>
        <v>0</v>
      </c>
      <c r="C8" s="53">
        <v>1829</v>
      </c>
      <c r="D8" s="53">
        <f t="shared" si="0"/>
        <v>0</v>
      </c>
      <c r="E8" s="47"/>
      <c r="F8" s="48"/>
      <c r="I8" s="46"/>
      <c r="J8" s="49"/>
      <c r="K8" s="46"/>
    </row>
    <row r="9" spans="1:11">
      <c r="A9" s="45" t="s">
        <v>25</v>
      </c>
      <c r="B9" s="50">
        <f>SUM(area08)</f>
        <v>0</v>
      </c>
      <c r="C9" s="53">
        <v>1899</v>
      </c>
      <c r="D9" s="53">
        <f t="shared" si="0"/>
        <v>0</v>
      </c>
      <c r="E9" s="47"/>
      <c r="F9" s="48"/>
      <c r="I9" s="46"/>
      <c r="K9" s="46"/>
    </row>
    <row r="10" spans="1:11">
      <c r="A10" s="45" t="s">
        <v>26</v>
      </c>
      <c r="B10" s="50">
        <f>SUM(area09)</f>
        <v>0</v>
      </c>
      <c r="C10" s="53">
        <v>2529</v>
      </c>
      <c r="D10" s="53">
        <f t="shared" si="0"/>
        <v>0</v>
      </c>
      <c r="E10" s="47"/>
      <c r="F10" s="48"/>
      <c r="I10" s="46">
        <f>LEN(Introduction!C13)</f>
        <v>0</v>
      </c>
      <c r="J10" s="46" t="str">
        <f>IF(I10=8,""," IČO (the number must have 8 figures); ")</f>
        <v xml:space="preserve"> IČO (the number must have 8 figures); </v>
      </c>
      <c r="K10" s="46">
        <f>IF(J10="",0,1)</f>
        <v>1</v>
      </c>
    </row>
    <row r="11" spans="1:11">
      <c r="A11" s="45" t="s">
        <v>27</v>
      </c>
      <c r="B11" s="50">
        <f>SUM(area10)</f>
        <v>0</v>
      </c>
      <c r="C11" s="53">
        <v>508</v>
      </c>
      <c r="D11" s="53">
        <f t="shared" si="0"/>
        <v>0</v>
      </c>
      <c r="E11" s="47"/>
      <c r="F11" s="48"/>
      <c r="I11" s="46"/>
      <c r="K11" s="46"/>
    </row>
    <row r="12" spans="1:11">
      <c r="A12" s="45" t="s">
        <v>28</v>
      </c>
      <c r="B12" s="50">
        <f>SUM(area11)</f>
        <v>0</v>
      </c>
      <c r="C12" s="53">
        <v>1043</v>
      </c>
      <c r="D12" s="53">
        <f t="shared" si="0"/>
        <v>0</v>
      </c>
      <c r="E12" s="47"/>
      <c r="F12" s="48"/>
      <c r="I12" s="46">
        <f>LEN(Introduction!F15)</f>
        <v>0</v>
      </c>
      <c r="J12" s="46" t="str">
        <f>IF(I12=9,"","EKOKOM ID (ID must start with one letter and it must have 9 characters)")</f>
        <v>EKOKOM ID (ID must start with one letter and it must have 9 characters)</v>
      </c>
      <c r="K12" s="46">
        <f>IF(J12="",0,1)</f>
        <v>1</v>
      </c>
    </row>
    <row r="13" spans="1:11">
      <c r="A13" s="45" t="s">
        <v>29</v>
      </c>
      <c r="B13" s="50">
        <f>SUM(area12)</f>
        <v>0</v>
      </c>
      <c r="C13" s="53">
        <v>4255</v>
      </c>
      <c r="D13" s="53">
        <f t="shared" si="0"/>
        <v>0</v>
      </c>
      <c r="E13" s="47"/>
      <c r="F13" s="48"/>
      <c r="I13" s="46"/>
      <c r="K13" s="46"/>
    </row>
    <row r="14" spans="1:11">
      <c r="A14" s="45" t="s">
        <v>30</v>
      </c>
      <c r="B14" s="50">
        <f>SUM(area13)</f>
        <v>0</v>
      </c>
      <c r="C14" s="53">
        <v>6029</v>
      </c>
      <c r="D14" s="53">
        <f t="shared" si="0"/>
        <v>0</v>
      </c>
      <c r="E14" s="47"/>
      <c r="F14" s="48"/>
      <c r="I14" s="46"/>
      <c r="J14" s="46" t="str">
        <f>IF(K14=0,"","POZOR!!  Zkontrolujte prosím následující pole na této stránce: ")</f>
        <v xml:space="preserve">POZOR!!  Zkontrolujte prosím následující pole na této stránce: </v>
      </c>
      <c r="K14" s="46">
        <f>SUM(K12,K10,K3)</f>
        <v>2</v>
      </c>
    </row>
    <row r="15" spans="1:11">
      <c r="A15" s="45" t="s">
        <v>31</v>
      </c>
      <c r="B15" s="50">
        <f>SUM(area14)</f>
        <v>0</v>
      </c>
      <c r="C15" s="53">
        <v>593</v>
      </c>
      <c r="D15" s="53">
        <f t="shared" si="0"/>
        <v>0</v>
      </c>
      <c r="E15" s="47"/>
      <c r="F15" s="48"/>
      <c r="I15" s="46"/>
      <c r="J15" s="46" t="str">
        <f>J3&amp;J10&amp;J12</f>
        <v xml:space="preserve"> IČO (the number must have 8 figures); EKOKOM ID (ID must start with one letter and it must have 9 characters)</v>
      </c>
      <c r="K15" s="46"/>
    </row>
    <row r="16" spans="1:11">
      <c r="A16" s="45" t="s">
        <v>32</v>
      </c>
      <c r="B16" s="50">
        <f>SUM(area15)</f>
        <v>0</v>
      </c>
      <c r="C16" s="53">
        <v>1141</v>
      </c>
      <c r="D16" s="53">
        <f t="shared" si="0"/>
        <v>0</v>
      </c>
      <c r="E16" s="47"/>
      <c r="F16" s="48"/>
      <c r="J16" s="46" t="str">
        <f>J14&amp;J15</f>
        <v>POZOR!!  Zkontrolujte prosím následující pole na této stránce:  IČO (the number must have 8 figures); EKOKOM ID (ID must start with one letter and it must have 9 characters)</v>
      </c>
      <c r="K16" s="46"/>
    </row>
    <row r="17" spans="1:6">
      <c r="A17" s="45" t="s">
        <v>33</v>
      </c>
      <c r="B17" s="50">
        <f>SUM(area16)</f>
        <v>0</v>
      </c>
      <c r="C17" s="53">
        <v>322</v>
      </c>
      <c r="D17" s="53">
        <f t="shared" si="0"/>
        <v>0</v>
      </c>
      <c r="E17" s="47"/>
      <c r="F17" s="48"/>
    </row>
    <row r="18" spans="1:6">
      <c r="A18" s="45" t="s">
        <v>34</v>
      </c>
      <c r="B18" s="50">
        <f>SUM(area17)</f>
        <v>0</v>
      </c>
      <c r="C18" s="53">
        <v>6029</v>
      </c>
      <c r="D18" s="53">
        <f t="shared" si="0"/>
        <v>0</v>
      </c>
      <c r="E18" s="47"/>
      <c r="F18" s="48"/>
    </row>
    <row r="19" spans="1:6">
      <c r="A19" s="45" t="s">
        <v>35</v>
      </c>
      <c r="B19" s="50">
        <f>SUM(area18)</f>
        <v>0</v>
      </c>
      <c r="C19" s="53">
        <v>593</v>
      </c>
      <c r="D19" s="53">
        <f t="shared" si="0"/>
        <v>0</v>
      </c>
      <c r="E19" s="47"/>
      <c r="F19" s="48"/>
    </row>
    <row r="20" spans="1:6">
      <c r="A20" s="45"/>
      <c r="B20" s="45"/>
      <c r="E20" s="47"/>
      <c r="F20" s="48"/>
    </row>
    <row r="21" spans="1:6">
      <c r="A21" s="68" t="s">
        <v>36</v>
      </c>
      <c r="B21" s="45">
        <f>'1-1'!O5</f>
        <v>0</v>
      </c>
      <c r="C21" s="44" t="str">
        <f>IF(ISERR(B21),A21,"")</f>
        <v/>
      </c>
      <c r="D21" s="51"/>
      <c r="E21" s="47"/>
      <c r="F21" s="66"/>
    </row>
    <row r="22" spans="1:6">
      <c r="A22" s="68" t="s">
        <v>37</v>
      </c>
      <c r="B22" s="45">
        <f>'1-2'!O5</f>
        <v>0</v>
      </c>
      <c r="C22" s="44" t="str">
        <f t="shared" ref="C22:C32" si="1">IF(ISERR(B22),A22,"")</f>
        <v/>
      </c>
      <c r="E22" s="47"/>
      <c r="F22" s="48"/>
    </row>
    <row r="23" spans="1:6">
      <c r="A23" s="68" t="s">
        <v>38</v>
      </c>
      <c r="B23" s="45">
        <f>'1-3'!O5</f>
        <v>0</v>
      </c>
      <c r="C23" s="44" t="str">
        <f t="shared" si="1"/>
        <v/>
      </c>
      <c r="E23" s="47"/>
      <c r="F23" s="48"/>
    </row>
    <row r="24" spans="1:6">
      <c r="A24" s="68" t="s">
        <v>39</v>
      </c>
      <c r="B24" s="45">
        <f>'1-4'!O5</f>
        <v>0</v>
      </c>
      <c r="C24" s="44" t="str">
        <f t="shared" si="1"/>
        <v/>
      </c>
      <c r="E24" s="47"/>
      <c r="F24" s="48"/>
    </row>
    <row r="25" spans="1:6">
      <c r="A25" s="68" t="s">
        <v>40</v>
      </c>
      <c r="B25" s="45">
        <f>'2-1'!O5</f>
        <v>0</v>
      </c>
      <c r="C25" s="44" t="str">
        <f t="shared" si="1"/>
        <v/>
      </c>
      <c r="E25" s="47"/>
      <c r="F25" s="48"/>
    </row>
    <row r="26" spans="1:6">
      <c r="A26" s="68" t="s">
        <v>41</v>
      </c>
      <c r="B26" s="45">
        <f>'2-2'!O5</f>
        <v>0</v>
      </c>
      <c r="C26" s="44" t="str">
        <f t="shared" si="1"/>
        <v/>
      </c>
      <c r="E26" s="47"/>
      <c r="F26" s="48"/>
    </row>
    <row r="27" spans="1:6">
      <c r="A27" s="68" t="s">
        <v>42</v>
      </c>
      <c r="B27" s="45">
        <f>'2-3'!O5</f>
        <v>0</v>
      </c>
      <c r="C27" s="44" t="str">
        <f t="shared" si="1"/>
        <v/>
      </c>
      <c r="E27" s="47"/>
      <c r="F27" s="48"/>
    </row>
    <row r="28" spans="1:6">
      <c r="A28" s="68" t="s">
        <v>43</v>
      </c>
      <c r="B28" s="45">
        <f>'2-4'!O5</f>
        <v>0</v>
      </c>
      <c r="C28" s="44" t="str">
        <f t="shared" si="1"/>
        <v/>
      </c>
      <c r="E28" s="47"/>
      <c r="F28" s="48"/>
    </row>
    <row r="29" spans="1:6">
      <c r="A29" s="68" t="s">
        <v>44</v>
      </c>
      <c r="B29" s="45">
        <f>'3-1'!O5</f>
        <v>0</v>
      </c>
      <c r="C29" s="44" t="str">
        <f t="shared" si="1"/>
        <v/>
      </c>
      <c r="E29" s="47"/>
      <c r="F29" s="48"/>
    </row>
    <row r="30" spans="1:6">
      <c r="A30" s="68" t="s">
        <v>162</v>
      </c>
      <c r="B30" s="45">
        <f>'4-1'!K4</f>
        <v>0</v>
      </c>
      <c r="C30" s="44" t="str">
        <f t="shared" si="1"/>
        <v/>
      </c>
      <c r="E30" s="47"/>
      <c r="F30" s="48"/>
    </row>
    <row r="31" spans="1:6">
      <c r="A31" s="68" t="s">
        <v>163</v>
      </c>
      <c r="B31" s="45">
        <f>'4-2'!O5</f>
        <v>0</v>
      </c>
      <c r="C31" s="44" t="str">
        <f t="shared" si="1"/>
        <v/>
      </c>
      <c r="E31" s="47"/>
      <c r="F31" s="48"/>
    </row>
    <row r="32" spans="1:6">
      <c r="A32" s="157" t="s">
        <v>172</v>
      </c>
      <c r="B32" s="45">
        <f>'4-3'!K4</f>
        <v>0</v>
      </c>
      <c r="C32" s="44" t="str">
        <f t="shared" si="1"/>
        <v/>
      </c>
      <c r="E32" s="47"/>
      <c r="F32" s="48"/>
    </row>
    <row r="33" spans="1:6">
      <c r="A33" s="67" t="str">
        <f>"Error value in sheet : "&amp;C21&amp;C22&amp;C23&amp;C24&amp;C25&amp;C26&amp;C27&amp;C28&amp;C29&amp;C30&amp;C31&amp;C32</f>
        <v xml:space="preserve">Error value in sheet : </v>
      </c>
      <c r="B33" s="45"/>
      <c r="E33" s="47"/>
      <c r="F33" s="48"/>
    </row>
    <row r="34" spans="1:6">
      <c r="A34" s="67">
        <f>B21*B22*B23*B24*B25*B26*B27*B28*B29*B30*B31*B32</f>
        <v>0</v>
      </c>
      <c r="B34" s="45"/>
      <c r="D34" s="51"/>
      <c r="E34" s="47"/>
      <c r="F34" s="48"/>
    </row>
    <row r="35" spans="1:6">
      <c r="A35" s="45"/>
      <c r="B35" s="45"/>
      <c r="D35" s="51"/>
      <c r="E35" s="47"/>
      <c r="F35" s="48"/>
    </row>
    <row r="36" spans="1:6">
      <c r="A36" s="45"/>
      <c r="B36" s="45"/>
      <c r="D36" s="51"/>
      <c r="E36" s="47"/>
      <c r="F36" s="48"/>
    </row>
    <row r="37" spans="1:6">
      <c r="A37" s="45"/>
      <c r="B37" s="45"/>
      <c r="D37" s="51"/>
      <c r="E37" s="47"/>
      <c r="F37" s="48"/>
    </row>
    <row r="38" spans="1:6">
      <c r="A38" s="45"/>
      <c r="B38" s="45"/>
      <c r="D38" s="51"/>
      <c r="E38" s="47"/>
      <c r="F38" s="48"/>
    </row>
    <row r="39" spans="1:6">
      <c r="A39" s="45"/>
      <c r="B39" s="45"/>
      <c r="D39" s="51"/>
      <c r="E39" s="47"/>
      <c r="F39" s="48"/>
    </row>
    <row r="40" spans="1:6">
      <c r="A40" s="45"/>
      <c r="B40" s="45"/>
      <c r="D40" s="51"/>
      <c r="E40" s="47"/>
      <c r="F40" s="48"/>
    </row>
    <row r="41" spans="1:6">
      <c r="A41" s="45"/>
      <c r="B41" s="45"/>
      <c r="D41" s="51"/>
      <c r="E41" s="47"/>
      <c r="F41" s="48"/>
    </row>
    <row r="42" spans="1:6">
      <c r="A42" s="45"/>
      <c r="B42" s="45"/>
      <c r="D42" s="51"/>
      <c r="E42" s="47"/>
      <c r="F42" s="48"/>
    </row>
    <row r="43" spans="1:6">
      <c r="A43" s="45"/>
      <c r="B43" s="45"/>
      <c r="D43" s="51"/>
      <c r="E43" s="47"/>
      <c r="F43" s="48"/>
    </row>
    <row r="44" spans="1:6">
      <c r="A44" s="45"/>
      <c r="B44" s="45"/>
      <c r="D44" s="51"/>
      <c r="E44" s="47"/>
      <c r="F44" s="48"/>
    </row>
    <row r="45" spans="1:6">
      <c r="A45" s="45"/>
      <c r="B45" s="45"/>
      <c r="D45" s="51"/>
      <c r="E45" s="47"/>
      <c r="F45" s="48"/>
    </row>
    <row r="46" spans="1:6">
      <c r="A46" s="45"/>
      <c r="B46" s="45"/>
      <c r="D46" s="51"/>
      <c r="E46" s="47"/>
      <c r="F46" s="48"/>
    </row>
    <row r="47" spans="1:6">
      <c r="A47" s="45"/>
      <c r="B47" s="45"/>
      <c r="D47" s="51"/>
      <c r="E47" s="47"/>
      <c r="F47" s="48"/>
    </row>
    <row r="48" spans="1:6">
      <c r="A48" s="45"/>
      <c r="B48" s="45"/>
      <c r="D48" s="51"/>
      <c r="E48" s="47"/>
      <c r="F48" s="48"/>
    </row>
    <row r="49" spans="1:6">
      <c r="A49" s="45"/>
      <c r="B49" s="45"/>
      <c r="D49" s="51"/>
      <c r="E49" s="47"/>
      <c r="F49" s="48"/>
    </row>
    <row r="50" spans="1:6">
      <c r="A50" s="45"/>
      <c r="B50" s="45"/>
      <c r="D50" s="51"/>
      <c r="E50" s="47"/>
      <c r="F50" s="48"/>
    </row>
    <row r="51" spans="1:6">
      <c r="A51" s="45"/>
      <c r="B51" s="45"/>
      <c r="D51" s="51"/>
      <c r="E51" s="47"/>
      <c r="F51" s="48"/>
    </row>
    <row r="52" spans="1:6">
      <c r="A52" s="45"/>
      <c r="B52" s="45"/>
      <c r="D52" s="51"/>
      <c r="E52" s="47"/>
      <c r="F52" s="48"/>
    </row>
    <row r="53" spans="1:6">
      <c r="A53" s="45"/>
      <c r="B53" s="45"/>
      <c r="D53" s="51"/>
      <c r="E53" s="47"/>
      <c r="F53" s="48"/>
    </row>
    <row r="54" spans="1:6">
      <c r="A54" s="45"/>
      <c r="B54" s="45"/>
      <c r="D54" s="51"/>
      <c r="E54" s="47"/>
      <c r="F54" s="48"/>
    </row>
    <row r="55" spans="1:6">
      <c r="A55" s="45"/>
      <c r="B55" s="45"/>
      <c r="D55" s="51"/>
      <c r="E55" s="47"/>
      <c r="F55" s="48"/>
    </row>
    <row r="56" spans="1:6">
      <c r="A56" s="45"/>
      <c r="B56" s="45"/>
      <c r="D56" s="51"/>
      <c r="E56" s="47"/>
      <c r="F56" s="48"/>
    </row>
    <row r="57" spans="1:6">
      <c r="A57" s="45"/>
      <c r="B57" s="45"/>
      <c r="D57" s="51"/>
      <c r="E57" s="47"/>
      <c r="F57" s="48"/>
    </row>
    <row r="58" spans="1:6">
      <c r="A58" s="45"/>
      <c r="B58" s="45"/>
      <c r="D58" s="51"/>
      <c r="E58" s="47"/>
      <c r="F58" s="48"/>
    </row>
    <row r="59" spans="1:6">
      <c r="A59" s="45"/>
      <c r="B59" s="45"/>
      <c r="D59" s="51"/>
      <c r="E59" s="47"/>
      <c r="F59" s="48"/>
    </row>
    <row r="60" spans="1:6">
      <c r="A60" s="45"/>
      <c r="B60" s="45"/>
      <c r="D60" s="51"/>
      <c r="E60" s="47"/>
      <c r="F60" s="48"/>
    </row>
    <row r="61" spans="1:6">
      <c r="A61" s="45"/>
      <c r="B61" s="45"/>
      <c r="D61" s="51"/>
      <c r="E61" s="47"/>
      <c r="F61" s="48"/>
    </row>
    <row r="62" spans="1:6">
      <c r="A62" s="45"/>
      <c r="B62" s="45"/>
      <c r="D62" s="51"/>
      <c r="E62" s="47"/>
      <c r="F62" s="48"/>
    </row>
    <row r="63" spans="1:6">
      <c r="A63" s="45"/>
      <c r="B63" s="45"/>
      <c r="D63" s="51"/>
      <c r="E63" s="47"/>
      <c r="F63" s="48"/>
    </row>
    <row r="64" spans="1:6">
      <c r="A64" s="45"/>
      <c r="B64" s="45"/>
      <c r="D64" s="77"/>
      <c r="E64" s="47"/>
      <c r="F64" s="48"/>
    </row>
    <row r="65" spans="1:6">
      <c r="A65" s="45"/>
      <c r="B65" s="45"/>
      <c r="D65" s="77"/>
      <c r="E65" s="47"/>
      <c r="F65" s="48"/>
    </row>
    <row r="66" spans="1:6">
      <c r="A66" s="45"/>
      <c r="B66" s="45"/>
      <c r="D66" s="77"/>
      <c r="E66" s="47"/>
      <c r="F66" s="48"/>
    </row>
    <row r="67" spans="1:6">
      <c r="A67" s="45"/>
      <c r="B67" s="45"/>
      <c r="D67" s="77"/>
      <c r="E67" s="47"/>
      <c r="F67" s="48"/>
    </row>
    <row r="68" spans="1:6">
      <c r="A68" s="45"/>
      <c r="B68" s="45"/>
      <c r="D68" s="77"/>
      <c r="E68" s="47"/>
      <c r="F68" s="48"/>
    </row>
    <row r="69" spans="1:6">
      <c r="A69" s="45"/>
      <c r="B69" s="45"/>
      <c r="D69" s="77"/>
      <c r="E69" s="47"/>
      <c r="F69" s="48"/>
    </row>
    <row r="70" spans="1:6">
      <c r="A70" s="45"/>
      <c r="B70" s="45"/>
      <c r="D70" s="77"/>
      <c r="E70" s="47"/>
      <c r="F70" s="48"/>
    </row>
    <row r="71" spans="1:6">
      <c r="A71" s="45"/>
      <c r="B71" s="45"/>
      <c r="D71" s="77"/>
      <c r="E71" s="47"/>
      <c r="F71" s="48"/>
    </row>
    <row r="72" spans="1:6">
      <c r="A72" s="45"/>
      <c r="B72" s="45"/>
      <c r="D72" s="77"/>
      <c r="E72" s="47"/>
      <c r="F72" s="48"/>
    </row>
    <row r="73" spans="1:6">
      <c r="A73" s="45"/>
      <c r="B73" s="45"/>
      <c r="D73" s="77"/>
      <c r="E73" s="47"/>
      <c r="F73" s="48"/>
    </row>
    <row r="74" spans="1:6">
      <c r="A74" s="45"/>
      <c r="B74" s="45"/>
      <c r="D74" s="77"/>
      <c r="E74" s="47"/>
      <c r="F74" s="48"/>
    </row>
    <row r="75" spans="1:6">
      <c r="A75" s="45"/>
      <c r="B75" s="45"/>
      <c r="D75" s="77"/>
      <c r="E75" s="47"/>
      <c r="F75" s="48"/>
    </row>
    <row r="76" spans="1:6">
      <c r="A76" s="45"/>
      <c r="B76" s="45"/>
      <c r="D76" s="77"/>
      <c r="E76" s="47"/>
      <c r="F76" s="48"/>
    </row>
    <row r="77" spans="1:6">
      <c r="A77" s="45"/>
      <c r="B77" s="45"/>
      <c r="D77" s="77"/>
      <c r="E77" s="47"/>
      <c r="F77" s="48"/>
    </row>
    <row r="78" spans="1:6">
      <c r="A78" s="45"/>
      <c r="B78" s="45"/>
      <c r="D78" s="77"/>
      <c r="E78" s="47"/>
      <c r="F78" s="48"/>
    </row>
    <row r="79" spans="1:6">
      <c r="A79" s="45"/>
      <c r="B79" s="45"/>
      <c r="D79" s="77"/>
      <c r="E79" s="47"/>
      <c r="F79" s="48"/>
    </row>
    <row r="80" spans="1:6">
      <c r="A80" s="45"/>
      <c r="B80" s="45"/>
      <c r="D80" s="77"/>
      <c r="E80" s="47"/>
      <c r="F80" s="48"/>
    </row>
    <row r="81" spans="1:6">
      <c r="A81" s="45"/>
      <c r="B81" s="45"/>
      <c r="D81" s="77"/>
      <c r="E81" s="47"/>
      <c r="F81" s="48"/>
    </row>
    <row r="82" spans="1:6">
      <c r="A82" s="45"/>
      <c r="B82" s="45"/>
      <c r="D82" s="77"/>
      <c r="E82" s="47"/>
      <c r="F82" s="48"/>
    </row>
    <row r="83" spans="1:6">
      <c r="A83" s="45"/>
      <c r="B83" s="45"/>
      <c r="D83" s="77"/>
      <c r="E83" s="47"/>
      <c r="F83" s="48"/>
    </row>
    <row r="84" spans="1:6">
      <c r="A84" s="45"/>
      <c r="B84" s="45"/>
      <c r="D84" s="77"/>
      <c r="E84" s="47"/>
      <c r="F84" s="48"/>
    </row>
    <row r="85" spans="1:6">
      <c r="A85" s="45"/>
      <c r="B85" s="45"/>
      <c r="D85" s="77"/>
      <c r="E85" s="47"/>
      <c r="F85" s="48"/>
    </row>
    <row r="86" spans="1:6">
      <c r="A86" s="45"/>
      <c r="B86" s="45"/>
      <c r="D86" s="77"/>
      <c r="E86" s="47"/>
      <c r="F86" s="48"/>
    </row>
    <row r="87" spans="1:6">
      <c r="A87" s="45"/>
      <c r="B87" s="45"/>
      <c r="D87" s="77"/>
      <c r="E87" s="47"/>
      <c r="F87" s="48"/>
    </row>
    <row r="88" spans="1:6">
      <c r="A88" s="45"/>
      <c r="B88" s="45"/>
      <c r="D88" s="77"/>
      <c r="E88" s="47"/>
      <c r="F88" s="48"/>
    </row>
    <row r="89" spans="1:6">
      <c r="A89" s="45"/>
      <c r="B89" s="45"/>
      <c r="D89" s="77"/>
      <c r="E89" s="47"/>
      <c r="F89" s="48"/>
    </row>
    <row r="90" spans="1:6">
      <c r="A90" s="45"/>
      <c r="B90" s="45"/>
      <c r="D90" s="77"/>
      <c r="E90" s="47"/>
      <c r="F90" s="48"/>
    </row>
    <row r="91" spans="1:6">
      <c r="A91" s="45"/>
      <c r="B91" s="45"/>
      <c r="D91" s="77"/>
      <c r="E91" s="47"/>
      <c r="F91" s="48"/>
    </row>
    <row r="92" spans="1:6">
      <c r="A92" s="45"/>
      <c r="B92" s="45"/>
      <c r="D92" s="77"/>
      <c r="E92" s="47"/>
      <c r="F92" s="48"/>
    </row>
    <row r="93" spans="1:6">
      <c r="A93" s="45"/>
      <c r="B93" s="45"/>
      <c r="D93" s="77"/>
      <c r="E93" s="47"/>
      <c r="F93" s="48"/>
    </row>
    <row r="94" spans="1:6">
      <c r="A94" s="45"/>
      <c r="B94" s="45"/>
      <c r="D94" s="77"/>
      <c r="E94" s="47"/>
      <c r="F94" s="48"/>
    </row>
    <row r="95" spans="1:6">
      <c r="A95" s="45"/>
      <c r="B95" s="45"/>
      <c r="D95" s="77"/>
      <c r="E95" s="47"/>
      <c r="F95" s="48"/>
    </row>
    <row r="96" spans="1:6">
      <c r="A96" s="45"/>
      <c r="B96" s="45"/>
      <c r="D96" s="77"/>
      <c r="E96" s="47"/>
      <c r="F96" s="48"/>
    </row>
    <row r="97" spans="1:6">
      <c r="A97" s="45"/>
      <c r="B97" s="45"/>
      <c r="D97" s="77"/>
      <c r="E97" s="47"/>
      <c r="F97" s="48"/>
    </row>
    <row r="98" spans="1:6">
      <c r="A98" s="45"/>
      <c r="B98" s="45"/>
      <c r="D98" s="77"/>
      <c r="E98" s="47"/>
      <c r="F98" s="48"/>
    </row>
    <row r="99" spans="1:6">
      <c r="A99" s="45"/>
      <c r="B99" s="45"/>
      <c r="D99" s="77"/>
      <c r="E99" s="47"/>
      <c r="F99" s="48"/>
    </row>
    <row r="100" spans="1:6">
      <c r="A100" s="45"/>
      <c r="B100" s="45"/>
      <c r="D100" s="77"/>
      <c r="E100" s="47"/>
      <c r="F100" s="48"/>
    </row>
    <row r="101" spans="1:6">
      <c r="A101" s="45"/>
      <c r="B101" s="45"/>
      <c r="D101" s="77"/>
      <c r="E101" s="47"/>
      <c r="F101" s="48"/>
    </row>
    <row r="102" spans="1:6">
      <c r="A102" s="45"/>
      <c r="B102" s="45"/>
      <c r="D102" s="77"/>
      <c r="E102" s="47"/>
      <c r="F102" s="48"/>
    </row>
    <row r="103" spans="1:6">
      <c r="A103" s="45"/>
      <c r="B103" s="45"/>
      <c r="D103" s="77"/>
      <c r="E103" s="47"/>
      <c r="F103" s="48"/>
    </row>
    <row r="104" spans="1:6">
      <c r="A104" s="45"/>
      <c r="B104" s="45"/>
      <c r="D104" s="77"/>
      <c r="E104" s="47"/>
      <c r="F104" s="48"/>
    </row>
    <row r="105" spans="1:6">
      <c r="A105" s="45"/>
      <c r="B105" s="45"/>
      <c r="D105" s="77"/>
      <c r="E105" s="47"/>
      <c r="F105" s="48"/>
    </row>
    <row r="106" spans="1:6">
      <c r="B106" s="45"/>
      <c r="D106" s="77"/>
      <c r="E106" s="47"/>
      <c r="F106" s="48"/>
    </row>
    <row r="107" spans="1:6">
      <c r="B107" s="45"/>
      <c r="D107" s="77"/>
      <c r="E107" s="47"/>
      <c r="F107" s="48"/>
    </row>
    <row r="108" spans="1:6">
      <c r="D108" s="77"/>
      <c r="E108" s="47"/>
      <c r="F108" s="48"/>
    </row>
    <row r="109" spans="1:6">
      <c r="D109" s="77"/>
      <c r="E109" s="47"/>
      <c r="F109" s="48"/>
    </row>
    <row r="110" spans="1:6">
      <c r="D110" s="77"/>
      <c r="E110" s="47"/>
      <c r="F110" s="48"/>
    </row>
    <row r="111" spans="1:6">
      <c r="D111" s="77"/>
      <c r="E111" s="47"/>
      <c r="F111" s="48"/>
    </row>
    <row r="112" spans="1:6">
      <c r="D112" s="77"/>
      <c r="E112" s="47"/>
      <c r="F112" s="48"/>
    </row>
    <row r="113" spans="4:6">
      <c r="D113" s="77"/>
      <c r="E113" s="47"/>
      <c r="F113" s="48"/>
    </row>
    <row r="114" spans="4:6">
      <c r="D114" s="77"/>
      <c r="E114" s="47"/>
      <c r="F114" s="48"/>
    </row>
    <row r="115" spans="4:6">
      <c r="D115" s="77"/>
      <c r="E115" s="47"/>
      <c r="F115" s="48"/>
    </row>
    <row r="116" spans="4:6">
      <c r="D116" s="77"/>
      <c r="E116" s="47"/>
      <c r="F116" s="48"/>
    </row>
    <row r="117" spans="4:6">
      <c r="D117" s="77"/>
      <c r="E117" s="47"/>
      <c r="F117" s="48"/>
    </row>
    <row r="118" spans="4:6">
      <c r="D118" s="77"/>
      <c r="E118" s="47"/>
      <c r="F118" s="48"/>
    </row>
    <row r="119" spans="4:6">
      <c r="D119" s="77"/>
      <c r="E119" s="47"/>
      <c r="F119" s="48"/>
    </row>
    <row r="120" spans="4:6">
      <c r="D120" s="77"/>
      <c r="E120" s="47"/>
      <c r="F120" s="48"/>
    </row>
    <row r="121" spans="4:6">
      <c r="D121" s="77"/>
      <c r="E121" s="47"/>
      <c r="F121" s="48"/>
    </row>
    <row r="122" spans="4:6">
      <c r="D122" s="77"/>
      <c r="E122" s="47"/>
      <c r="F122" s="48"/>
    </row>
    <row r="123" spans="4:6">
      <c r="D123" s="77"/>
      <c r="E123" s="47"/>
      <c r="F123" s="48"/>
    </row>
    <row r="124" spans="4:6">
      <c r="D124" s="77"/>
      <c r="E124" s="47"/>
      <c r="F124" s="48"/>
    </row>
    <row r="125" spans="4:6">
      <c r="D125" s="77"/>
      <c r="E125" s="47"/>
      <c r="F125" s="48"/>
    </row>
    <row r="126" spans="4:6">
      <c r="D126" s="77"/>
      <c r="E126" s="47"/>
      <c r="F126" s="48"/>
    </row>
    <row r="127" spans="4:6">
      <c r="D127" s="77"/>
      <c r="E127" s="47"/>
      <c r="F127" s="48"/>
    </row>
    <row r="128" spans="4:6">
      <c r="D128" s="77"/>
      <c r="E128" s="47"/>
      <c r="F128" s="48"/>
    </row>
    <row r="129" spans="4:6">
      <c r="D129" s="77"/>
      <c r="E129" s="47"/>
      <c r="F129" s="48"/>
    </row>
    <row r="130" spans="4:6">
      <c r="D130" s="77"/>
      <c r="E130" s="47"/>
      <c r="F130" s="48"/>
    </row>
    <row r="131" spans="4:6">
      <c r="D131" s="77"/>
      <c r="E131" s="47"/>
      <c r="F131" s="48"/>
    </row>
    <row r="132" spans="4:6">
      <c r="D132" s="77"/>
      <c r="E132" s="47"/>
      <c r="F132" s="48"/>
    </row>
    <row r="133" spans="4:6">
      <c r="D133" s="77"/>
      <c r="E133" s="47"/>
      <c r="F133" s="48"/>
    </row>
    <row r="134" spans="4:6">
      <c r="D134" s="77"/>
      <c r="E134" s="47"/>
      <c r="F134" s="48"/>
    </row>
    <row r="135" spans="4:6">
      <c r="D135" s="77"/>
      <c r="E135" s="47"/>
      <c r="F135" s="48"/>
    </row>
    <row r="136" spans="4:6">
      <c r="D136" s="77"/>
      <c r="E136" s="47"/>
      <c r="F136" s="48"/>
    </row>
    <row r="137" spans="4:6">
      <c r="D137" s="77"/>
      <c r="E137" s="47"/>
      <c r="F137" s="48"/>
    </row>
    <row r="138" spans="4:6">
      <c r="D138" s="77"/>
      <c r="E138" s="47"/>
      <c r="F138" s="48"/>
    </row>
    <row r="139" spans="4:6">
      <c r="D139" s="77"/>
      <c r="E139" s="47"/>
      <c r="F139" s="48"/>
    </row>
    <row r="140" spans="4:6">
      <c r="D140" s="77"/>
      <c r="E140" s="47"/>
      <c r="F140" s="48"/>
    </row>
    <row r="141" spans="4:6">
      <c r="D141" s="77"/>
      <c r="E141" s="47"/>
      <c r="F141" s="48"/>
    </row>
    <row r="142" spans="4:6">
      <c r="D142" s="77"/>
      <c r="E142" s="47"/>
      <c r="F142" s="48"/>
    </row>
    <row r="143" spans="4:6">
      <c r="D143" s="77"/>
      <c r="E143" s="47"/>
      <c r="F143" s="48"/>
    </row>
    <row r="144" spans="4:6">
      <c r="D144" s="77"/>
      <c r="E144" s="47"/>
      <c r="F144" s="48"/>
    </row>
    <row r="145" spans="4:6">
      <c r="D145" s="77"/>
      <c r="E145" s="47"/>
      <c r="F145" s="48"/>
    </row>
    <row r="146" spans="4:6">
      <c r="D146" s="77"/>
      <c r="E146" s="47"/>
      <c r="F146" s="48"/>
    </row>
    <row r="147" spans="4:6">
      <c r="D147" s="77"/>
      <c r="E147" s="47"/>
      <c r="F147" s="48"/>
    </row>
    <row r="148" spans="4:6">
      <c r="D148" s="77"/>
      <c r="E148" s="47"/>
      <c r="F148" s="48"/>
    </row>
    <row r="149" spans="4:6">
      <c r="D149" s="77"/>
      <c r="E149" s="47"/>
      <c r="F149" s="48"/>
    </row>
    <row r="150" spans="4:6">
      <c r="D150" s="77"/>
      <c r="E150" s="47"/>
      <c r="F150" s="48"/>
    </row>
    <row r="151" spans="4:6">
      <c r="D151" s="77"/>
      <c r="E151" s="47"/>
      <c r="F151" s="48"/>
    </row>
    <row r="152" spans="4:6">
      <c r="D152" s="77"/>
      <c r="E152" s="47"/>
      <c r="F152" s="48"/>
    </row>
    <row r="153" spans="4:6">
      <c r="D153" s="77"/>
      <c r="E153" s="47"/>
      <c r="F153" s="48"/>
    </row>
    <row r="154" spans="4:6">
      <c r="D154" s="77"/>
      <c r="E154" s="47"/>
      <c r="F154" s="48"/>
    </row>
    <row r="155" spans="4:6">
      <c r="D155" s="77"/>
      <c r="E155" s="47"/>
      <c r="F155" s="48"/>
    </row>
    <row r="156" spans="4:6">
      <c r="D156" s="77"/>
      <c r="E156" s="47"/>
      <c r="F156" s="48"/>
    </row>
    <row r="157" spans="4:6">
      <c r="D157" s="77"/>
      <c r="E157" s="47"/>
      <c r="F157" s="48"/>
    </row>
    <row r="158" spans="4:6">
      <c r="D158" s="77"/>
      <c r="E158" s="47"/>
      <c r="F158" s="48"/>
    </row>
    <row r="159" spans="4:6">
      <c r="D159" s="77"/>
      <c r="E159" s="47"/>
      <c r="F159" s="48"/>
    </row>
    <row r="160" spans="4:6">
      <c r="D160" s="77"/>
      <c r="E160" s="47"/>
      <c r="F160" s="48"/>
    </row>
    <row r="161" spans="4:6">
      <c r="D161" s="77"/>
      <c r="E161" s="47"/>
      <c r="F161" s="48"/>
    </row>
    <row r="162" spans="4:6">
      <c r="D162" s="77"/>
      <c r="E162" s="47"/>
      <c r="F162" s="48"/>
    </row>
    <row r="163" spans="4:6">
      <c r="D163" s="77"/>
      <c r="E163" s="47"/>
      <c r="F163" s="48"/>
    </row>
    <row r="164" spans="4:6">
      <c r="D164" s="77"/>
      <c r="E164" s="47"/>
      <c r="F164" s="48"/>
    </row>
    <row r="165" spans="4:6">
      <c r="D165" s="77"/>
      <c r="E165" s="47"/>
      <c r="F165" s="48"/>
    </row>
    <row r="166" spans="4:6">
      <c r="D166" s="77"/>
      <c r="E166" s="47"/>
      <c r="F166" s="48"/>
    </row>
    <row r="167" spans="4:6">
      <c r="D167" s="77"/>
      <c r="E167" s="47"/>
      <c r="F167" s="48"/>
    </row>
    <row r="168" spans="4:6">
      <c r="D168" s="77"/>
      <c r="E168" s="47"/>
      <c r="F168" s="48"/>
    </row>
    <row r="169" spans="4:6">
      <c r="D169" s="77"/>
      <c r="E169" s="47"/>
      <c r="F169" s="48"/>
    </row>
    <row r="170" spans="4:6">
      <c r="D170" s="77"/>
      <c r="E170" s="47"/>
      <c r="F170" s="48"/>
    </row>
    <row r="171" spans="4:6">
      <c r="D171" s="77"/>
      <c r="E171" s="47"/>
      <c r="F171" s="48"/>
    </row>
    <row r="172" spans="4:6">
      <c r="D172" s="77"/>
      <c r="E172" s="47"/>
      <c r="F172" s="48"/>
    </row>
    <row r="173" spans="4:6">
      <c r="D173" s="77"/>
      <c r="E173" s="47"/>
      <c r="F173" s="48"/>
    </row>
    <row r="174" spans="4:6">
      <c r="D174" s="77"/>
      <c r="E174" s="47"/>
      <c r="F174" s="48"/>
    </row>
    <row r="175" spans="4:6">
      <c r="D175" s="77"/>
      <c r="E175" s="47"/>
      <c r="F175" s="48"/>
    </row>
    <row r="176" spans="4:6">
      <c r="D176" s="77"/>
      <c r="E176" s="47"/>
      <c r="F176" s="48"/>
    </row>
    <row r="177" spans="4:6">
      <c r="D177" s="77"/>
      <c r="E177" s="47"/>
      <c r="F177" s="48"/>
    </row>
    <row r="178" spans="4:6">
      <c r="D178" s="77"/>
      <c r="E178" s="47"/>
      <c r="F178" s="48"/>
    </row>
    <row r="179" spans="4:6">
      <c r="D179" s="77"/>
      <c r="E179" s="47"/>
      <c r="F179" s="48"/>
    </row>
    <row r="180" spans="4:6">
      <c r="D180" s="77"/>
      <c r="E180" s="47"/>
      <c r="F180" s="48"/>
    </row>
    <row r="181" spans="4:6">
      <c r="D181" s="77"/>
      <c r="E181" s="47"/>
      <c r="F181" s="48"/>
    </row>
    <row r="182" spans="4:6">
      <c r="D182" s="77"/>
      <c r="E182" s="47"/>
      <c r="F182" s="48"/>
    </row>
    <row r="183" spans="4:6">
      <c r="D183" s="77"/>
      <c r="E183" s="47"/>
      <c r="F183" s="48"/>
    </row>
    <row r="184" spans="4:6">
      <c r="D184" s="77"/>
      <c r="E184" s="47"/>
      <c r="F184" s="48"/>
    </row>
    <row r="185" spans="4:6">
      <c r="D185" s="77"/>
      <c r="E185" s="47"/>
      <c r="F185" s="48"/>
    </row>
    <row r="186" spans="4:6">
      <c r="D186" s="77"/>
      <c r="E186" s="47"/>
      <c r="F186" s="48"/>
    </row>
    <row r="187" spans="4:6">
      <c r="D187" s="77"/>
      <c r="E187" s="47"/>
      <c r="F187" s="48"/>
    </row>
    <row r="188" spans="4:6">
      <c r="D188" s="77"/>
      <c r="E188" s="47"/>
      <c r="F188" s="48"/>
    </row>
    <row r="189" spans="4:6">
      <c r="D189" s="77"/>
      <c r="E189" s="47"/>
      <c r="F189" s="48"/>
    </row>
    <row r="190" spans="4:6">
      <c r="D190" s="77"/>
      <c r="E190" s="47"/>
      <c r="F190" s="48"/>
    </row>
    <row r="191" spans="4:6">
      <c r="D191" s="77"/>
      <c r="E191" s="47"/>
      <c r="F191" s="48"/>
    </row>
    <row r="192" spans="4:6">
      <c r="D192" s="77"/>
      <c r="E192" s="47"/>
      <c r="F192" s="48"/>
    </row>
    <row r="193" spans="4:6">
      <c r="D193" s="77"/>
      <c r="E193" s="47"/>
      <c r="F193" s="48"/>
    </row>
    <row r="194" spans="4:6">
      <c r="D194" s="77"/>
      <c r="E194" s="47"/>
      <c r="F194" s="48"/>
    </row>
    <row r="195" spans="4:6">
      <c r="D195" s="77"/>
      <c r="E195" s="47"/>
      <c r="F195" s="48"/>
    </row>
    <row r="196" spans="4:6">
      <c r="D196" s="77"/>
      <c r="E196" s="47"/>
      <c r="F196" s="48"/>
    </row>
    <row r="197" spans="4:6">
      <c r="D197" s="77"/>
      <c r="E197" s="47"/>
      <c r="F197" s="48"/>
    </row>
    <row r="198" spans="4:6">
      <c r="D198" s="77"/>
      <c r="E198" s="47"/>
      <c r="F198" s="48"/>
    </row>
    <row r="199" spans="4:6">
      <c r="D199" s="77"/>
      <c r="E199" s="47"/>
      <c r="F199" s="48"/>
    </row>
    <row r="200" spans="4:6">
      <c r="D200" s="77"/>
      <c r="E200" s="47"/>
      <c r="F200" s="48"/>
    </row>
    <row r="201" spans="4:6">
      <c r="D201" s="77"/>
      <c r="E201" s="47"/>
      <c r="F201" s="48"/>
    </row>
    <row r="202" spans="4:6">
      <c r="D202" s="77"/>
      <c r="E202" s="47"/>
      <c r="F202" s="48"/>
    </row>
    <row r="203" spans="4:6">
      <c r="E203" s="47"/>
      <c r="F203" s="48"/>
    </row>
    <row r="204" spans="4:6">
      <c r="E204" s="47"/>
      <c r="F204" s="48"/>
    </row>
    <row r="205" spans="4:6">
      <c r="E205" s="47"/>
      <c r="F205" s="48"/>
    </row>
    <row r="206" spans="4:6">
      <c r="E206" s="47"/>
      <c r="F206" s="48"/>
    </row>
    <row r="207" spans="4:6">
      <c r="E207" s="47"/>
      <c r="F207" s="48"/>
    </row>
    <row r="208" spans="4:6">
      <c r="E208" s="47"/>
      <c r="F208" s="48"/>
    </row>
    <row r="209" spans="5:6">
      <c r="E209" s="47"/>
      <c r="F209" s="48"/>
    </row>
    <row r="210" spans="5:6">
      <c r="E210" s="47"/>
      <c r="F210" s="48"/>
    </row>
    <row r="211" spans="5:6">
      <c r="E211" s="47"/>
      <c r="F211" s="48"/>
    </row>
    <row r="212" spans="5:6">
      <c r="E212" s="47"/>
      <c r="F212" s="48"/>
    </row>
    <row r="213" spans="5:6">
      <c r="E213" s="47"/>
      <c r="F213" s="48"/>
    </row>
    <row r="214" spans="5:6">
      <c r="E214" s="47"/>
      <c r="F214" s="48"/>
    </row>
    <row r="215" spans="5:6">
      <c r="E215" s="47"/>
      <c r="F215" s="48"/>
    </row>
    <row r="216" spans="5:6">
      <c r="E216" s="47"/>
      <c r="F216" s="48"/>
    </row>
    <row r="217" spans="5:6">
      <c r="E217" s="47"/>
      <c r="F217" s="48"/>
    </row>
    <row r="218" spans="5:6">
      <c r="E218" s="47"/>
      <c r="F218" s="48"/>
    </row>
    <row r="219" spans="5:6">
      <c r="E219" s="47"/>
      <c r="F219" s="48"/>
    </row>
    <row r="220" spans="5:6">
      <c r="E220" s="47"/>
      <c r="F220" s="48"/>
    </row>
    <row r="221" spans="5:6">
      <c r="E221" s="47"/>
      <c r="F221" s="48"/>
    </row>
    <row r="222" spans="5:6">
      <c r="E222" s="47"/>
      <c r="F222" s="48"/>
    </row>
    <row r="223" spans="5:6">
      <c r="E223" s="47"/>
      <c r="F223" s="48"/>
    </row>
    <row r="224" spans="5:6">
      <c r="E224" s="47"/>
      <c r="F224" s="48"/>
    </row>
    <row r="225" spans="5:6">
      <c r="E225" s="47"/>
      <c r="F225" s="48"/>
    </row>
    <row r="226" spans="5:6">
      <c r="E226" s="47"/>
      <c r="F226" s="48"/>
    </row>
    <row r="227" spans="5:6">
      <c r="E227" s="47"/>
      <c r="F227" s="48"/>
    </row>
    <row r="228" spans="5:6">
      <c r="E228" s="47"/>
      <c r="F228" s="48"/>
    </row>
    <row r="229" spans="5:6">
      <c r="E229" s="47"/>
      <c r="F229" s="48"/>
    </row>
    <row r="230" spans="5:6">
      <c r="E230" s="47"/>
      <c r="F230" s="48"/>
    </row>
    <row r="231" spans="5:6">
      <c r="E231" s="47"/>
      <c r="F231" s="48"/>
    </row>
    <row r="232" spans="5:6">
      <c r="E232" s="47"/>
      <c r="F232" s="48"/>
    </row>
    <row r="233" spans="5:6">
      <c r="E233" s="47"/>
      <c r="F233" s="48"/>
    </row>
    <row r="234" spans="5:6">
      <c r="E234" s="47"/>
      <c r="F234" s="48"/>
    </row>
    <row r="235" spans="5:6">
      <c r="E235" s="47"/>
      <c r="F235" s="48"/>
    </row>
    <row r="236" spans="5:6">
      <c r="E236" s="47"/>
      <c r="F236" s="48"/>
    </row>
    <row r="237" spans="5:6">
      <c r="E237" s="47"/>
      <c r="F237" s="48"/>
    </row>
    <row r="238" spans="5:6">
      <c r="E238" s="47"/>
      <c r="F238" s="48"/>
    </row>
    <row r="239" spans="5:6">
      <c r="E239" s="47"/>
      <c r="F239" s="48"/>
    </row>
    <row r="240" spans="5:6">
      <c r="E240" s="47"/>
      <c r="F240" s="48"/>
    </row>
    <row r="241" spans="5:6">
      <c r="E241" s="47"/>
      <c r="F241" s="48"/>
    </row>
    <row r="242" spans="5:6">
      <c r="E242" s="47"/>
      <c r="F242" s="48"/>
    </row>
    <row r="243" spans="5:6">
      <c r="E243" s="47"/>
      <c r="F243" s="48"/>
    </row>
    <row r="244" spans="5:6">
      <c r="E244" s="47"/>
      <c r="F244" s="48"/>
    </row>
    <row r="245" spans="5:6">
      <c r="E245" s="47"/>
      <c r="F245" s="48"/>
    </row>
    <row r="246" spans="5:6">
      <c r="E246" s="47"/>
      <c r="F246" s="48"/>
    </row>
    <row r="247" spans="5:6">
      <c r="E247" s="47"/>
      <c r="F247" s="48"/>
    </row>
    <row r="248" spans="5:6">
      <c r="E248" s="47"/>
      <c r="F248" s="48"/>
    </row>
    <row r="249" spans="5:6">
      <c r="E249" s="47"/>
      <c r="F249" s="48"/>
    </row>
    <row r="250" spans="5:6">
      <c r="E250" s="47"/>
      <c r="F250" s="48"/>
    </row>
    <row r="251" spans="5:6">
      <c r="E251" s="47"/>
      <c r="F251" s="48"/>
    </row>
    <row r="252" spans="5:6">
      <c r="E252" s="47"/>
      <c r="F252" s="48"/>
    </row>
    <row r="253" spans="5:6">
      <c r="E253" s="47"/>
      <c r="F253" s="48"/>
    </row>
    <row r="254" spans="5:6">
      <c r="E254" s="47"/>
      <c r="F254" s="48"/>
    </row>
    <row r="255" spans="5:6">
      <c r="E255" s="47"/>
      <c r="F255" s="48"/>
    </row>
    <row r="256" spans="5:6">
      <c r="E256" s="47"/>
      <c r="F256" s="48"/>
    </row>
    <row r="257" spans="5:6">
      <c r="E257" s="47"/>
      <c r="F257" s="48"/>
    </row>
    <row r="258" spans="5:6">
      <c r="E258" s="47"/>
      <c r="F258" s="48"/>
    </row>
    <row r="259" spans="5:6">
      <c r="E259" s="47"/>
      <c r="F259" s="48"/>
    </row>
    <row r="260" spans="5:6">
      <c r="E260" s="47"/>
      <c r="F260" s="48"/>
    </row>
    <row r="261" spans="5:6">
      <c r="E261" s="47"/>
      <c r="F261" s="48"/>
    </row>
    <row r="262" spans="5:6">
      <c r="E262" s="47"/>
      <c r="F262" s="48"/>
    </row>
    <row r="263" spans="5:6">
      <c r="E263" s="47"/>
      <c r="F263" s="48"/>
    </row>
    <row r="264" spans="5:6">
      <c r="E264" s="47"/>
      <c r="F264" s="48"/>
    </row>
    <row r="265" spans="5:6">
      <c r="E265" s="47"/>
      <c r="F265" s="48"/>
    </row>
    <row r="266" spans="5:6">
      <c r="E266" s="47"/>
      <c r="F266" s="48"/>
    </row>
    <row r="267" spans="5:6">
      <c r="E267" s="47"/>
      <c r="F267" s="48"/>
    </row>
    <row r="268" spans="5:6">
      <c r="E268" s="47"/>
      <c r="F268" s="48"/>
    </row>
    <row r="269" spans="5:6">
      <c r="E269" s="47"/>
      <c r="F269" s="48"/>
    </row>
    <row r="270" spans="5:6">
      <c r="E270" s="47"/>
      <c r="F270" s="48"/>
    </row>
    <row r="271" spans="5:6">
      <c r="E271" s="47"/>
      <c r="F271" s="48"/>
    </row>
    <row r="272" spans="5:6">
      <c r="E272" s="47"/>
      <c r="F272" s="48"/>
    </row>
    <row r="273" spans="5:6">
      <c r="E273" s="47"/>
      <c r="F273" s="48"/>
    </row>
    <row r="274" spans="5:6">
      <c r="E274" s="47"/>
      <c r="F274" s="48"/>
    </row>
    <row r="275" spans="5:6">
      <c r="E275" s="47"/>
      <c r="F275" s="48"/>
    </row>
    <row r="276" spans="5:6">
      <c r="E276" s="47"/>
      <c r="F276" s="48"/>
    </row>
    <row r="277" spans="5:6">
      <c r="E277" s="47"/>
      <c r="F277" s="48"/>
    </row>
    <row r="278" spans="5:6">
      <c r="E278" s="47"/>
      <c r="F278" s="48"/>
    </row>
    <row r="279" spans="5:6">
      <c r="E279" s="47"/>
      <c r="F279" s="48"/>
    </row>
    <row r="280" spans="5:6">
      <c r="E280" s="47"/>
      <c r="F280" s="48"/>
    </row>
    <row r="281" spans="5:6">
      <c r="E281" s="47"/>
      <c r="F281" s="48"/>
    </row>
    <row r="282" spans="5:6">
      <c r="E282" s="47"/>
      <c r="F282" s="48"/>
    </row>
    <row r="283" spans="5:6">
      <c r="E283" s="47"/>
      <c r="F283" s="48"/>
    </row>
    <row r="284" spans="5:6">
      <c r="E284" s="47"/>
      <c r="F284" s="48"/>
    </row>
    <row r="285" spans="5:6">
      <c r="E285" s="47"/>
      <c r="F285" s="48"/>
    </row>
    <row r="286" spans="5:6">
      <c r="E286" s="47"/>
      <c r="F286" s="48"/>
    </row>
    <row r="287" spans="5:6">
      <c r="E287" s="47"/>
      <c r="F287" s="48"/>
    </row>
    <row r="288" spans="5:6">
      <c r="E288" s="47"/>
      <c r="F288" s="48"/>
    </row>
    <row r="289" spans="5:6">
      <c r="E289" s="47"/>
      <c r="F289" s="48"/>
    </row>
    <row r="290" spans="5:6">
      <c r="E290" s="47"/>
      <c r="F290" s="48"/>
    </row>
    <row r="291" spans="5:6">
      <c r="E291" s="47"/>
      <c r="F291" s="48"/>
    </row>
    <row r="292" spans="5:6">
      <c r="E292" s="47"/>
      <c r="F292" s="48"/>
    </row>
    <row r="293" spans="5:6">
      <c r="E293" s="47"/>
      <c r="F293" s="48"/>
    </row>
    <row r="294" spans="5:6">
      <c r="E294" s="47"/>
      <c r="F294" s="48"/>
    </row>
    <row r="295" spans="5:6">
      <c r="E295" s="47"/>
      <c r="F295" s="48"/>
    </row>
    <row r="296" spans="5:6">
      <c r="E296" s="47"/>
      <c r="F296" s="48"/>
    </row>
    <row r="297" spans="5:6">
      <c r="E297" s="47"/>
      <c r="F297" s="48"/>
    </row>
    <row r="298" spans="5:6">
      <c r="E298" s="47"/>
      <c r="F298" s="48"/>
    </row>
    <row r="299" spans="5:6">
      <c r="E299" s="47"/>
      <c r="F299" s="48"/>
    </row>
    <row r="300" spans="5:6">
      <c r="E300" s="47"/>
      <c r="F300" s="48"/>
    </row>
    <row r="301" spans="5:6">
      <c r="E301" s="47"/>
      <c r="F301" s="48"/>
    </row>
    <row r="302" spans="5:6">
      <c r="E302" s="47"/>
      <c r="F302" s="48"/>
    </row>
    <row r="303" spans="5:6">
      <c r="E303" s="47"/>
      <c r="F303" s="48"/>
    </row>
    <row r="304" spans="5:6">
      <c r="E304" s="47"/>
      <c r="F304" s="48"/>
    </row>
    <row r="305" spans="5:6">
      <c r="E305" s="47"/>
      <c r="F305" s="48"/>
    </row>
    <row r="306" spans="5:6">
      <c r="E306" s="47"/>
      <c r="F306" s="48"/>
    </row>
    <row r="307" spans="5:6">
      <c r="E307" s="47"/>
      <c r="F307" s="48"/>
    </row>
    <row r="308" spans="5:6">
      <c r="E308" s="47"/>
      <c r="F308" s="48"/>
    </row>
    <row r="309" spans="5:6">
      <c r="E309" s="47"/>
      <c r="F309" s="48"/>
    </row>
    <row r="310" spans="5:6">
      <c r="E310" s="47"/>
      <c r="F310" s="48"/>
    </row>
    <row r="311" spans="5:6">
      <c r="E311" s="47"/>
      <c r="F311" s="48"/>
    </row>
    <row r="312" spans="5:6">
      <c r="E312" s="47"/>
      <c r="F312" s="48"/>
    </row>
    <row r="313" spans="5:6">
      <c r="E313" s="47"/>
      <c r="F313" s="48"/>
    </row>
    <row r="314" spans="5:6">
      <c r="E314" s="47"/>
      <c r="F314" s="48"/>
    </row>
    <row r="315" spans="5:6">
      <c r="E315" s="47"/>
      <c r="F315" s="48"/>
    </row>
    <row r="316" spans="5:6">
      <c r="E316" s="47"/>
      <c r="F316" s="48"/>
    </row>
    <row r="317" spans="5:6">
      <c r="E317" s="47"/>
      <c r="F317" s="48"/>
    </row>
    <row r="318" spans="5:6">
      <c r="E318" s="47"/>
      <c r="F318" s="48"/>
    </row>
    <row r="319" spans="5:6">
      <c r="E319" s="47"/>
      <c r="F319" s="48"/>
    </row>
    <row r="320" spans="5:6">
      <c r="E320" s="47"/>
      <c r="F320" s="48"/>
    </row>
    <row r="321" spans="5:6">
      <c r="E321" s="47"/>
      <c r="F321" s="48"/>
    </row>
    <row r="322" spans="5:6">
      <c r="E322" s="47"/>
      <c r="F322" s="48"/>
    </row>
    <row r="323" spans="5:6">
      <c r="E323" s="47"/>
      <c r="F323" s="48"/>
    </row>
    <row r="324" spans="5:6">
      <c r="E324" s="47"/>
      <c r="F324" s="48"/>
    </row>
    <row r="325" spans="5:6">
      <c r="E325" s="47"/>
      <c r="F325" s="48"/>
    </row>
    <row r="326" spans="5:6">
      <c r="E326" s="47"/>
      <c r="F326" s="48"/>
    </row>
    <row r="327" spans="5:6">
      <c r="E327" s="47"/>
      <c r="F327" s="48"/>
    </row>
    <row r="328" spans="5:6">
      <c r="E328" s="47"/>
      <c r="F328" s="48"/>
    </row>
    <row r="329" spans="5:6">
      <c r="E329" s="47"/>
      <c r="F329" s="48"/>
    </row>
    <row r="330" spans="5:6">
      <c r="E330" s="47"/>
      <c r="F330" s="48"/>
    </row>
    <row r="331" spans="5:6">
      <c r="E331" s="47"/>
      <c r="F331" s="48"/>
    </row>
    <row r="332" spans="5:6">
      <c r="E332" s="47"/>
      <c r="F332" s="48"/>
    </row>
    <row r="333" spans="5:6">
      <c r="E333" s="47"/>
      <c r="F333" s="48"/>
    </row>
    <row r="334" spans="5:6">
      <c r="E334" s="47"/>
      <c r="F334" s="48"/>
    </row>
    <row r="335" spans="5:6">
      <c r="E335" s="47"/>
      <c r="F335" s="48"/>
    </row>
    <row r="336" spans="5:6">
      <c r="E336" s="47"/>
      <c r="F336" s="48"/>
    </row>
    <row r="337" spans="5:6">
      <c r="E337" s="47"/>
      <c r="F337" s="48"/>
    </row>
    <row r="338" spans="5:6">
      <c r="E338" s="47"/>
      <c r="F338" s="48"/>
    </row>
    <row r="339" spans="5:6">
      <c r="E339" s="47"/>
      <c r="F339" s="48"/>
    </row>
    <row r="340" spans="5:6">
      <c r="E340" s="47"/>
      <c r="F340" s="48"/>
    </row>
    <row r="341" spans="5:6">
      <c r="E341" s="47"/>
      <c r="F341" s="48"/>
    </row>
    <row r="342" spans="5:6">
      <c r="E342" s="47"/>
      <c r="F342" s="48"/>
    </row>
    <row r="343" spans="5:6">
      <c r="E343" s="47"/>
      <c r="F343" s="48"/>
    </row>
    <row r="344" spans="5:6">
      <c r="E344" s="47"/>
      <c r="F344" s="48"/>
    </row>
    <row r="345" spans="5:6">
      <c r="E345" s="47"/>
      <c r="F345" s="48"/>
    </row>
    <row r="346" spans="5:6">
      <c r="E346" s="47"/>
      <c r="F346" s="48"/>
    </row>
    <row r="347" spans="5:6">
      <c r="E347" s="47"/>
      <c r="F347" s="48"/>
    </row>
    <row r="348" spans="5:6">
      <c r="E348" s="47"/>
      <c r="F348" s="48"/>
    </row>
    <row r="349" spans="5:6">
      <c r="E349" s="47"/>
      <c r="F349" s="48"/>
    </row>
    <row r="350" spans="5:6">
      <c r="E350" s="47"/>
      <c r="F350" s="48"/>
    </row>
    <row r="351" spans="5:6">
      <c r="E351" s="47"/>
      <c r="F351" s="48"/>
    </row>
    <row r="352" spans="5:6">
      <c r="E352" s="47"/>
      <c r="F352" s="48"/>
    </row>
    <row r="353" spans="5:6">
      <c r="E353" s="47"/>
      <c r="F353" s="48"/>
    </row>
    <row r="354" spans="5:6">
      <c r="E354" s="47"/>
      <c r="F354" s="48"/>
    </row>
    <row r="355" spans="5:6">
      <c r="E355" s="47"/>
      <c r="F355" s="48"/>
    </row>
    <row r="356" spans="5:6">
      <c r="E356" s="47"/>
      <c r="F356" s="48"/>
    </row>
    <row r="357" spans="5:6">
      <c r="E357" s="47"/>
      <c r="F357" s="48"/>
    </row>
    <row r="358" spans="5:6">
      <c r="E358" s="47"/>
      <c r="F358" s="48"/>
    </row>
    <row r="359" spans="5:6">
      <c r="E359" s="47"/>
      <c r="F359" s="48"/>
    </row>
    <row r="360" spans="5:6">
      <c r="E360" s="47"/>
      <c r="F360" s="48"/>
    </row>
    <row r="361" spans="5:6">
      <c r="E361" s="47"/>
      <c r="F361" s="48"/>
    </row>
    <row r="362" spans="5:6">
      <c r="E362" s="47"/>
      <c r="F362" s="48"/>
    </row>
    <row r="363" spans="5:6">
      <c r="E363" s="47"/>
      <c r="F363" s="48"/>
    </row>
    <row r="364" spans="5:6">
      <c r="E364" s="47"/>
      <c r="F364" s="48"/>
    </row>
    <row r="365" spans="5:6">
      <c r="E365" s="47"/>
      <c r="F365" s="48"/>
    </row>
    <row r="366" spans="5:6">
      <c r="E366" s="47"/>
      <c r="F366" s="48"/>
    </row>
    <row r="367" spans="5:6">
      <c r="E367" s="47"/>
      <c r="F367" s="48"/>
    </row>
    <row r="368" spans="5:6">
      <c r="E368" s="47"/>
      <c r="F368" s="48"/>
    </row>
    <row r="369" spans="5:6">
      <c r="E369" s="47"/>
      <c r="F369" s="48"/>
    </row>
    <row r="370" spans="5:6">
      <c r="E370" s="47"/>
      <c r="F370" s="48"/>
    </row>
    <row r="371" spans="5:6">
      <c r="E371" s="47"/>
      <c r="F371" s="48"/>
    </row>
    <row r="372" spans="5:6">
      <c r="E372" s="47"/>
      <c r="F372" s="48"/>
    </row>
    <row r="373" spans="5:6">
      <c r="E373" s="47"/>
      <c r="F373" s="48"/>
    </row>
    <row r="374" spans="5:6">
      <c r="E374" s="47"/>
      <c r="F374" s="48"/>
    </row>
    <row r="375" spans="5:6">
      <c r="E375" s="47"/>
      <c r="F375" s="48"/>
    </row>
    <row r="376" spans="5:6">
      <c r="E376" s="47"/>
      <c r="F376" s="48"/>
    </row>
    <row r="377" spans="5:6">
      <c r="E377" s="47"/>
      <c r="F377" s="48"/>
    </row>
    <row r="378" spans="5:6">
      <c r="E378" s="47"/>
      <c r="F378" s="48"/>
    </row>
    <row r="379" spans="5:6">
      <c r="E379" s="47"/>
      <c r="F379" s="48"/>
    </row>
    <row r="380" spans="5:6">
      <c r="E380" s="47"/>
      <c r="F380" s="48"/>
    </row>
    <row r="381" spans="5:6">
      <c r="E381" s="47"/>
      <c r="F381" s="48"/>
    </row>
    <row r="382" spans="5:6">
      <c r="E382" s="47"/>
      <c r="F382" s="48"/>
    </row>
    <row r="383" spans="5:6">
      <c r="E383" s="47"/>
      <c r="F383" s="48"/>
    </row>
    <row r="384" spans="5:6">
      <c r="E384" s="47"/>
      <c r="F384" s="48"/>
    </row>
    <row r="385" spans="5:6">
      <c r="E385" s="47"/>
      <c r="F385" s="48"/>
    </row>
    <row r="386" spans="5:6">
      <c r="E386" s="47"/>
      <c r="F386" s="48"/>
    </row>
    <row r="387" spans="5:6">
      <c r="E387" s="47"/>
      <c r="F387" s="48"/>
    </row>
    <row r="388" spans="5:6">
      <c r="E388" s="47"/>
      <c r="F388" s="48"/>
    </row>
    <row r="389" spans="5:6">
      <c r="E389" s="47"/>
      <c r="F389" s="48"/>
    </row>
    <row r="390" spans="5:6">
      <c r="E390" s="47"/>
      <c r="F390" s="48"/>
    </row>
    <row r="391" spans="5:6">
      <c r="E391" s="47"/>
      <c r="F391" s="48"/>
    </row>
    <row r="392" spans="5:6">
      <c r="E392" s="47"/>
      <c r="F392" s="48"/>
    </row>
    <row r="393" spans="5:6">
      <c r="E393" s="47"/>
      <c r="F393" s="48"/>
    </row>
    <row r="394" spans="5:6">
      <c r="E394" s="47"/>
      <c r="F394" s="48"/>
    </row>
    <row r="395" spans="5:6">
      <c r="E395" s="47"/>
      <c r="F395" s="48"/>
    </row>
    <row r="396" spans="5:6">
      <c r="E396" s="47"/>
      <c r="F396" s="48"/>
    </row>
    <row r="397" spans="5:6">
      <c r="E397" s="47"/>
      <c r="F397" s="48"/>
    </row>
    <row r="398" spans="5:6">
      <c r="E398" s="47"/>
      <c r="F398" s="48"/>
    </row>
    <row r="399" spans="5:6">
      <c r="E399" s="47"/>
      <c r="F399" s="48"/>
    </row>
    <row r="400" spans="5:6">
      <c r="E400" s="47"/>
      <c r="F400" s="48"/>
    </row>
    <row r="401" spans="4:6">
      <c r="D401" s="77"/>
      <c r="E401" s="47"/>
      <c r="F401" s="48"/>
    </row>
    <row r="402" spans="4:6">
      <c r="D402" s="77"/>
      <c r="E402" s="47"/>
      <c r="F402" s="48"/>
    </row>
    <row r="403" spans="4:6">
      <c r="D403" s="77"/>
      <c r="E403" s="47"/>
      <c r="F403" s="48"/>
    </row>
    <row r="404" spans="4:6">
      <c r="E404" s="47"/>
      <c r="F404" s="48"/>
    </row>
    <row r="405" spans="4:6">
      <c r="E405" s="47"/>
      <c r="F405" s="48"/>
    </row>
    <row r="406" spans="4:6">
      <c r="E406" s="47"/>
      <c r="F406" s="48"/>
    </row>
    <row r="407" spans="4:6">
      <c r="E407" s="47"/>
      <c r="F407" s="48"/>
    </row>
    <row r="408" spans="4:6">
      <c r="E408" s="47"/>
      <c r="F408" s="48"/>
    </row>
    <row r="409" spans="4:6">
      <c r="E409" s="47"/>
      <c r="F409" s="48"/>
    </row>
    <row r="410" spans="4:6">
      <c r="E410" s="47"/>
      <c r="F410" s="48"/>
    </row>
    <row r="411" spans="4:6">
      <c r="E411" s="47"/>
      <c r="F411" s="48"/>
    </row>
    <row r="412" spans="4:6">
      <c r="E412" s="47"/>
      <c r="F412" s="48"/>
    </row>
    <row r="413" spans="4:6">
      <c r="E413" s="47"/>
      <c r="F413" s="48"/>
    </row>
    <row r="414" spans="4:6">
      <c r="E414" s="47"/>
      <c r="F414" s="48"/>
    </row>
    <row r="415" spans="4:6">
      <c r="E415" s="47"/>
      <c r="F415" s="48"/>
    </row>
    <row r="416" spans="4:6">
      <c r="E416" s="47"/>
      <c r="F416" s="48"/>
    </row>
    <row r="417" spans="5:6">
      <c r="E417" s="47"/>
      <c r="F417" s="48"/>
    </row>
    <row r="418" spans="5:6">
      <c r="E418" s="47"/>
      <c r="F418" s="48"/>
    </row>
    <row r="419" spans="5:6">
      <c r="E419" s="47"/>
      <c r="F419" s="48"/>
    </row>
    <row r="420" spans="5:6">
      <c r="E420" s="47"/>
      <c r="F420" s="48"/>
    </row>
    <row r="421" spans="5:6">
      <c r="E421" s="47"/>
      <c r="F421" s="48"/>
    </row>
    <row r="422" spans="5:6">
      <c r="E422" s="47"/>
      <c r="F422" s="48"/>
    </row>
    <row r="423" spans="5:6">
      <c r="E423" s="47"/>
      <c r="F423" s="48"/>
    </row>
    <row r="424" spans="5:6">
      <c r="E424" s="47"/>
      <c r="F424" s="48"/>
    </row>
    <row r="425" spans="5:6">
      <c r="E425" s="47"/>
      <c r="F425" s="48"/>
    </row>
    <row r="426" spans="5:6">
      <c r="E426" s="47"/>
      <c r="F426" s="48"/>
    </row>
    <row r="427" spans="5:6">
      <c r="E427" s="47"/>
      <c r="F427" s="48"/>
    </row>
    <row r="428" spans="5:6">
      <c r="E428" s="47"/>
      <c r="F428" s="48"/>
    </row>
    <row r="429" spans="5:6">
      <c r="E429" s="47"/>
      <c r="F429" s="48"/>
    </row>
    <row r="430" spans="5:6">
      <c r="E430" s="47"/>
      <c r="F430" s="48"/>
    </row>
    <row r="431" spans="5:6">
      <c r="E431" s="47"/>
      <c r="F431" s="48"/>
    </row>
    <row r="432" spans="5:6">
      <c r="E432" s="47"/>
      <c r="F432" s="48"/>
    </row>
    <row r="433" spans="5:6">
      <c r="E433" s="47"/>
      <c r="F433" s="48"/>
    </row>
    <row r="434" spans="5:6">
      <c r="E434" s="47"/>
      <c r="F434" s="48"/>
    </row>
    <row r="435" spans="5:6">
      <c r="E435" s="47"/>
      <c r="F435" s="48"/>
    </row>
    <row r="436" spans="5:6">
      <c r="E436" s="47"/>
      <c r="F436" s="48"/>
    </row>
    <row r="437" spans="5:6">
      <c r="E437" s="47"/>
      <c r="F437" s="48"/>
    </row>
    <row r="438" spans="5:6">
      <c r="E438" s="47"/>
      <c r="F438" s="48"/>
    </row>
    <row r="439" spans="5:6">
      <c r="E439" s="47"/>
      <c r="F439" s="48"/>
    </row>
    <row r="440" spans="5:6">
      <c r="E440" s="47"/>
      <c r="F440" s="48"/>
    </row>
    <row r="441" spans="5:6">
      <c r="E441" s="47"/>
      <c r="F441" s="48"/>
    </row>
    <row r="442" spans="5:6">
      <c r="E442" s="47"/>
      <c r="F442" s="48"/>
    </row>
    <row r="443" spans="5:6">
      <c r="E443" s="47"/>
      <c r="F443" s="48"/>
    </row>
    <row r="444" spans="5:6">
      <c r="E444" s="47"/>
      <c r="F444" s="48"/>
    </row>
    <row r="445" spans="5:6">
      <c r="E445" s="47"/>
      <c r="F445" s="48"/>
    </row>
    <row r="446" spans="5:6">
      <c r="E446" s="47"/>
      <c r="F446" s="48"/>
    </row>
    <row r="447" spans="5:6">
      <c r="E447" s="47"/>
      <c r="F447" s="48"/>
    </row>
    <row r="448" spans="5:6">
      <c r="E448" s="47"/>
      <c r="F448" s="48"/>
    </row>
    <row r="449" spans="5:6">
      <c r="E449" s="47"/>
      <c r="F449" s="48"/>
    </row>
    <row r="450" spans="5:6">
      <c r="E450" s="47"/>
      <c r="F450" s="48"/>
    </row>
    <row r="451" spans="5:6">
      <c r="E451" s="47"/>
      <c r="F451" s="48"/>
    </row>
    <row r="452" spans="5:6">
      <c r="E452" s="47"/>
      <c r="F452" s="48"/>
    </row>
    <row r="453" spans="5:6">
      <c r="E453" s="47"/>
      <c r="F453" s="48"/>
    </row>
    <row r="454" spans="5:6">
      <c r="E454" s="47"/>
      <c r="F454" s="48"/>
    </row>
    <row r="455" spans="5:6">
      <c r="E455" s="47"/>
      <c r="F455" s="48"/>
    </row>
    <row r="456" spans="5:6">
      <c r="E456" s="47"/>
      <c r="F456" s="48"/>
    </row>
    <row r="457" spans="5:6">
      <c r="E457" s="47"/>
      <c r="F457" s="48"/>
    </row>
    <row r="458" spans="5:6">
      <c r="E458" s="47"/>
      <c r="F458" s="48"/>
    </row>
    <row r="459" spans="5:6">
      <c r="E459" s="47"/>
      <c r="F459" s="48"/>
    </row>
    <row r="460" spans="5:6">
      <c r="E460" s="47"/>
      <c r="F460" s="48"/>
    </row>
    <row r="461" spans="5:6">
      <c r="E461" s="47"/>
      <c r="F461" s="48"/>
    </row>
    <row r="462" spans="5:6">
      <c r="E462" s="47"/>
      <c r="F462" s="48"/>
    </row>
    <row r="463" spans="5:6">
      <c r="E463" s="47"/>
      <c r="F463" s="48"/>
    </row>
    <row r="464" spans="5:6">
      <c r="E464" s="47"/>
      <c r="F464" s="48"/>
    </row>
    <row r="465" spans="5:6">
      <c r="E465" s="47"/>
      <c r="F465" s="48"/>
    </row>
    <row r="466" spans="5:6">
      <c r="E466" s="47"/>
      <c r="F466" s="48"/>
    </row>
    <row r="467" spans="5:6">
      <c r="E467" s="47"/>
      <c r="F467" s="48"/>
    </row>
    <row r="468" spans="5:6">
      <c r="E468" s="47"/>
      <c r="F468" s="48"/>
    </row>
    <row r="469" spans="5:6">
      <c r="E469" s="47"/>
      <c r="F469" s="48"/>
    </row>
    <row r="470" spans="5:6">
      <c r="E470" s="47"/>
      <c r="F470" s="48"/>
    </row>
    <row r="471" spans="5:6">
      <c r="E471" s="47"/>
      <c r="F471" s="48"/>
    </row>
    <row r="472" spans="5:6">
      <c r="E472" s="47"/>
      <c r="F472" s="48"/>
    </row>
    <row r="473" spans="5:6">
      <c r="E473" s="47"/>
      <c r="F473" s="48"/>
    </row>
    <row r="474" spans="5:6">
      <c r="E474" s="47"/>
      <c r="F474" s="48"/>
    </row>
    <row r="475" spans="5:6">
      <c r="E475" s="47"/>
      <c r="F475" s="48"/>
    </row>
    <row r="476" spans="5:6">
      <c r="E476" s="47"/>
      <c r="F476" s="48"/>
    </row>
    <row r="477" spans="5:6">
      <c r="E477" s="47"/>
      <c r="F477" s="48"/>
    </row>
    <row r="478" spans="5:6">
      <c r="E478" s="47"/>
      <c r="F478" s="48"/>
    </row>
    <row r="479" spans="5:6">
      <c r="E479" s="47"/>
      <c r="F479" s="48"/>
    </row>
    <row r="480" spans="5:6">
      <c r="E480" s="47"/>
      <c r="F480" s="48"/>
    </row>
    <row r="481" spans="5:6">
      <c r="E481" s="47"/>
      <c r="F481" s="48"/>
    </row>
    <row r="482" spans="5:6">
      <c r="E482" s="47"/>
      <c r="F482" s="48"/>
    </row>
    <row r="483" spans="5:6">
      <c r="E483" s="47"/>
      <c r="F483" s="48"/>
    </row>
    <row r="484" spans="5:6">
      <c r="E484" s="47"/>
      <c r="F484" s="48"/>
    </row>
    <row r="485" spans="5:6">
      <c r="E485" s="47"/>
      <c r="F485" s="48"/>
    </row>
    <row r="486" spans="5:6">
      <c r="E486" s="47"/>
      <c r="F486" s="48"/>
    </row>
    <row r="487" spans="5:6">
      <c r="E487" s="47"/>
      <c r="F487" s="48"/>
    </row>
    <row r="488" spans="5:6">
      <c r="E488" s="47"/>
      <c r="F488" s="48"/>
    </row>
    <row r="489" spans="5:6">
      <c r="E489" s="47"/>
      <c r="F489" s="48"/>
    </row>
    <row r="490" spans="5:6">
      <c r="E490" s="47"/>
      <c r="F490" s="48"/>
    </row>
    <row r="491" spans="5:6">
      <c r="E491" s="47"/>
      <c r="F491" s="48"/>
    </row>
    <row r="492" spans="5:6">
      <c r="E492" s="47"/>
      <c r="F492" s="48"/>
    </row>
    <row r="493" spans="5:6">
      <c r="E493" s="47"/>
      <c r="F493" s="48"/>
    </row>
    <row r="494" spans="5:6">
      <c r="E494" s="47"/>
      <c r="F494" s="48"/>
    </row>
    <row r="495" spans="5:6">
      <c r="E495" s="47"/>
      <c r="F495" s="48"/>
    </row>
    <row r="496" spans="5:6">
      <c r="E496" s="47"/>
      <c r="F496" s="48"/>
    </row>
    <row r="497" spans="5:6">
      <c r="E497" s="47"/>
      <c r="F497" s="48"/>
    </row>
    <row r="498" spans="5:6">
      <c r="E498" s="47"/>
      <c r="F498" s="48"/>
    </row>
    <row r="499" spans="5:6">
      <c r="E499" s="47"/>
      <c r="F499" s="48"/>
    </row>
    <row r="500" spans="5:6">
      <c r="E500" s="47"/>
      <c r="F500" s="48"/>
    </row>
    <row r="501" spans="5:6">
      <c r="E501" s="47"/>
      <c r="F501" s="48"/>
    </row>
    <row r="502" spans="5:6">
      <c r="E502" s="47"/>
      <c r="F502" s="48"/>
    </row>
    <row r="503" spans="5:6">
      <c r="E503" s="47"/>
      <c r="F503" s="48"/>
    </row>
    <row r="504" spans="5:6">
      <c r="E504" s="47"/>
      <c r="F504" s="48"/>
    </row>
    <row r="505" spans="5:6">
      <c r="E505" s="47"/>
      <c r="F505" s="48"/>
    </row>
    <row r="506" spans="5:6">
      <c r="E506" s="47"/>
      <c r="F506" s="48"/>
    </row>
    <row r="507" spans="5:6">
      <c r="E507" s="47"/>
      <c r="F507" s="48"/>
    </row>
    <row r="508" spans="5:6">
      <c r="E508" s="47"/>
      <c r="F508" s="48"/>
    </row>
    <row r="509" spans="5:6">
      <c r="E509" s="47"/>
      <c r="F509" s="48"/>
    </row>
    <row r="510" spans="5:6">
      <c r="E510" s="47"/>
      <c r="F510" s="48"/>
    </row>
    <row r="511" spans="5:6">
      <c r="E511" s="47"/>
      <c r="F511" s="48"/>
    </row>
    <row r="512" spans="5:6">
      <c r="E512" s="47"/>
      <c r="F512" s="48"/>
    </row>
    <row r="513" spans="5:6">
      <c r="E513" s="47"/>
      <c r="F513" s="48"/>
    </row>
    <row r="514" spans="5:6">
      <c r="E514" s="47"/>
      <c r="F514" s="48"/>
    </row>
    <row r="515" spans="5:6">
      <c r="E515" s="47"/>
      <c r="F515" s="48"/>
    </row>
    <row r="516" spans="5:6">
      <c r="E516" s="47"/>
      <c r="F516" s="48"/>
    </row>
    <row r="517" spans="5:6">
      <c r="E517" s="47"/>
      <c r="F517" s="48"/>
    </row>
    <row r="518" spans="5:6">
      <c r="E518" s="47"/>
      <c r="F518" s="48"/>
    </row>
    <row r="519" spans="5:6">
      <c r="E519" s="47"/>
      <c r="F519" s="48"/>
    </row>
    <row r="520" spans="5:6">
      <c r="E520" s="47"/>
      <c r="F520" s="48"/>
    </row>
    <row r="521" spans="5:6">
      <c r="E521" s="47"/>
      <c r="F521" s="48"/>
    </row>
    <row r="522" spans="5:6">
      <c r="E522" s="47"/>
      <c r="F522" s="48"/>
    </row>
    <row r="523" spans="5:6">
      <c r="E523" s="47"/>
      <c r="F523" s="48"/>
    </row>
    <row r="524" spans="5:6">
      <c r="E524" s="47"/>
      <c r="F524" s="48"/>
    </row>
    <row r="525" spans="5:6">
      <c r="E525" s="47"/>
      <c r="F525" s="48"/>
    </row>
    <row r="526" spans="5:6">
      <c r="E526" s="47"/>
      <c r="F526" s="48"/>
    </row>
    <row r="527" spans="5:6">
      <c r="E527" s="47"/>
      <c r="F527" s="48"/>
    </row>
    <row r="528" spans="5:6">
      <c r="E528" s="47"/>
      <c r="F528" s="48"/>
    </row>
    <row r="529" spans="5:6">
      <c r="E529" s="47"/>
      <c r="F529" s="48"/>
    </row>
    <row r="530" spans="5:6">
      <c r="E530" s="47"/>
      <c r="F530" s="48"/>
    </row>
    <row r="531" spans="5:6">
      <c r="E531" s="47"/>
      <c r="F531" s="48"/>
    </row>
    <row r="532" spans="5:6">
      <c r="E532" s="47"/>
      <c r="F532" s="48"/>
    </row>
    <row r="533" spans="5:6">
      <c r="E533" s="47"/>
      <c r="F533" s="48"/>
    </row>
    <row r="534" spans="5:6">
      <c r="E534" s="47"/>
      <c r="F534" s="48"/>
    </row>
    <row r="535" spans="5:6">
      <c r="E535" s="47"/>
      <c r="F535" s="48"/>
    </row>
    <row r="536" spans="5:6">
      <c r="E536" s="47"/>
      <c r="F536" s="48"/>
    </row>
    <row r="537" spans="5:6">
      <c r="E537" s="47"/>
      <c r="F537" s="48"/>
    </row>
    <row r="538" spans="5:6">
      <c r="E538" s="47"/>
      <c r="F538" s="48"/>
    </row>
    <row r="539" spans="5:6">
      <c r="E539" s="47"/>
      <c r="F539" s="48"/>
    </row>
    <row r="540" spans="5:6">
      <c r="E540" s="47"/>
      <c r="F540" s="48"/>
    </row>
    <row r="541" spans="5:6">
      <c r="E541" s="47"/>
      <c r="F541" s="48"/>
    </row>
    <row r="542" spans="5:6">
      <c r="E542" s="47"/>
      <c r="F542" s="48"/>
    </row>
    <row r="543" spans="5:6">
      <c r="E543" s="47"/>
      <c r="F543" s="48"/>
    </row>
    <row r="544" spans="5:6">
      <c r="E544" s="47"/>
      <c r="F544" s="48"/>
    </row>
    <row r="545" spans="5:6">
      <c r="E545" s="47"/>
      <c r="F545" s="48"/>
    </row>
    <row r="546" spans="5:6">
      <c r="E546" s="47"/>
      <c r="F546" s="48"/>
    </row>
    <row r="547" spans="5:6">
      <c r="E547" s="47"/>
      <c r="F547" s="48"/>
    </row>
    <row r="548" spans="5:6">
      <c r="E548" s="47"/>
      <c r="F548" s="48"/>
    </row>
    <row r="549" spans="5:6">
      <c r="E549" s="47"/>
      <c r="F549" s="48"/>
    </row>
    <row r="550" spans="5:6">
      <c r="E550" s="47"/>
      <c r="F550" s="48"/>
    </row>
    <row r="551" spans="5:6">
      <c r="E551" s="47"/>
      <c r="F551" s="48"/>
    </row>
    <row r="552" spans="5:6">
      <c r="E552" s="47"/>
      <c r="F552" s="48"/>
    </row>
    <row r="553" spans="5:6">
      <c r="E553" s="47"/>
      <c r="F553" s="48"/>
    </row>
    <row r="554" spans="5:6">
      <c r="E554" s="47"/>
      <c r="F554" s="48"/>
    </row>
    <row r="555" spans="5:6">
      <c r="E555" s="47"/>
      <c r="F555" s="48"/>
    </row>
    <row r="556" spans="5:6">
      <c r="E556" s="47"/>
      <c r="F556" s="48"/>
    </row>
    <row r="557" spans="5:6">
      <c r="E557" s="47"/>
      <c r="F557" s="48"/>
    </row>
    <row r="558" spans="5:6">
      <c r="E558" s="47"/>
      <c r="F558" s="48"/>
    </row>
    <row r="559" spans="5:6">
      <c r="E559" s="47"/>
      <c r="F559" s="48"/>
    </row>
    <row r="560" spans="5:6">
      <c r="E560" s="47"/>
      <c r="F560" s="48"/>
    </row>
    <row r="561" spans="5:6">
      <c r="E561" s="47"/>
      <c r="F561" s="48"/>
    </row>
    <row r="562" spans="5:6">
      <c r="E562" s="47"/>
      <c r="F562" s="48"/>
    </row>
    <row r="563" spans="5:6">
      <c r="E563" s="47"/>
      <c r="F563" s="48"/>
    </row>
    <row r="564" spans="5:6">
      <c r="E564" s="47"/>
      <c r="F564" s="48"/>
    </row>
    <row r="565" spans="5:6">
      <c r="E565" s="47"/>
      <c r="F565" s="48"/>
    </row>
    <row r="566" spans="5:6">
      <c r="E566" s="47"/>
      <c r="F566" s="48"/>
    </row>
    <row r="567" spans="5:6">
      <c r="E567" s="47"/>
      <c r="F567" s="48"/>
    </row>
    <row r="568" spans="5:6">
      <c r="E568" s="47"/>
      <c r="F568" s="48"/>
    </row>
    <row r="569" spans="5:6">
      <c r="E569" s="47"/>
      <c r="F569" s="48"/>
    </row>
    <row r="570" spans="5:6">
      <c r="E570" s="47"/>
      <c r="F570" s="48"/>
    </row>
    <row r="571" spans="5:6">
      <c r="E571" s="47"/>
      <c r="F571" s="48"/>
    </row>
    <row r="572" spans="5:6">
      <c r="E572" s="47"/>
      <c r="F572" s="48"/>
    </row>
    <row r="573" spans="5:6">
      <c r="E573" s="47"/>
      <c r="F573" s="48"/>
    </row>
    <row r="574" spans="5:6">
      <c r="E574" s="47"/>
      <c r="F574" s="48"/>
    </row>
    <row r="575" spans="5:6">
      <c r="E575" s="47"/>
      <c r="F575" s="48"/>
    </row>
    <row r="576" spans="5:6">
      <c r="E576" s="47"/>
      <c r="F576" s="48"/>
    </row>
    <row r="577" spans="5:6">
      <c r="E577" s="47"/>
      <c r="F577" s="48"/>
    </row>
    <row r="578" spans="5:6">
      <c r="E578" s="47"/>
      <c r="F578" s="48"/>
    </row>
    <row r="579" spans="5:6">
      <c r="E579" s="47"/>
      <c r="F579" s="48"/>
    </row>
    <row r="580" spans="5:6">
      <c r="E580" s="47"/>
      <c r="F580" s="48"/>
    </row>
    <row r="581" spans="5:6">
      <c r="E581" s="47"/>
      <c r="F581" s="48"/>
    </row>
    <row r="582" spans="5:6">
      <c r="E582" s="47"/>
      <c r="F582" s="48"/>
    </row>
    <row r="583" spans="5:6">
      <c r="E583" s="47"/>
      <c r="F583" s="48"/>
    </row>
    <row r="584" spans="5:6">
      <c r="E584" s="47"/>
      <c r="F584" s="48"/>
    </row>
    <row r="585" spans="5:6">
      <c r="E585" s="47"/>
      <c r="F585" s="48"/>
    </row>
    <row r="586" spans="5:6">
      <c r="E586" s="47"/>
      <c r="F586" s="48"/>
    </row>
    <row r="587" spans="5:6">
      <c r="E587" s="47"/>
      <c r="F587" s="48"/>
    </row>
    <row r="588" spans="5:6">
      <c r="E588" s="47"/>
      <c r="F588" s="48"/>
    </row>
    <row r="589" spans="5:6">
      <c r="E589" s="47"/>
      <c r="F589" s="48"/>
    </row>
    <row r="590" spans="5:6">
      <c r="E590" s="47"/>
      <c r="F590" s="48"/>
    </row>
    <row r="591" spans="5:6">
      <c r="E591" s="47"/>
      <c r="F591" s="48"/>
    </row>
    <row r="592" spans="5:6">
      <c r="E592" s="47"/>
      <c r="F592" s="48"/>
    </row>
    <row r="593" spans="5:6">
      <c r="E593" s="47"/>
      <c r="F593" s="48"/>
    </row>
    <row r="594" spans="5:6">
      <c r="E594" s="47"/>
      <c r="F594" s="48"/>
    </row>
    <row r="595" spans="5:6">
      <c r="E595" s="47"/>
      <c r="F595" s="48"/>
    </row>
    <row r="596" spans="5:6">
      <c r="E596" s="47"/>
      <c r="F596" s="48"/>
    </row>
    <row r="597" spans="5:6">
      <c r="E597" s="47"/>
      <c r="F597" s="48"/>
    </row>
    <row r="598" spans="5:6">
      <c r="E598" s="47"/>
      <c r="F598" s="48"/>
    </row>
    <row r="599" spans="5:6">
      <c r="E599" s="47"/>
      <c r="F599" s="48"/>
    </row>
    <row r="600" spans="5:6">
      <c r="E600" s="47"/>
      <c r="F600" s="48"/>
    </row>
    <row r="601" spans="5:6">
      <c r="E601" s="47"/>
      <c r="F601" s="48"/>
    </row>
    <row r="602" spans="5:6">
      <c r="E602" s="47"/>
      <c r="F602" s="48"/>
    </row>
    <row r="603" spans="5:6">
      <c r="E603" s="47"/>
      <c r="F603" s="48"/>
    </row>
    <row r="604" spans="5:6">
      <c r="E604" s="47"/>
      <c r="F604" s="48"/>
    </row>
    <row r="605" spans="5:6">
      <c r="E605" s="47"/>
      <c r="F605" s="48"/>
    </row>
    <row r="606" spans="5:6">
      <c r="E606" s="47"/>
      <c r="F606" s="48"/>
    </row>
    <row r="607" spans="5:6">
      <c r="E607" s="47"/>
      <c r="F607" s="48"/>
    </row>
    <row r="608" spans="5:6">
      <c r="E608" s="47"/>
      <c r="F608" s="48"/>
    </row>
    <row r="609" spans="5:6">
      <c r="E609" s="47"/>
      <c r="F609" s="48"/>
    </row>
    <row r="610" spans="5:6">
      <c r="E610" s="47"/>
      <c r="F610" s="48"/>
    </row>
    <row r="611" spans="5:6">
      <c r="E611" s="47"/>
      <c r="F611" s="48"/>
    </row>
    <row r="612" spans="5:6">
      <c r="E612" s="47"/>
      <c r="F612" s="48"/>
    </row>
    <row r="613" spans="5:6">
      <c r="E613" s="47"/>
      <c r="F613" s="48"/>
    </row>
    <row r="614" spans="5:6">
      <c r="E614" s="47"/>
      <c r="F614" s="48"/>
    </row>
    <row r="615" spans="5:6">
      <c r="E615" s="47"/>
      <c r="F615" s="48"/>
    </row>
    <row r="616" spans="5:6">
      <c r="E616" s="47"/>
      <c r="F616" s="48"/>
    </row>
    <row r="617" spans="5:6">
      <c r="E617" s="47"/>
      <c r="F617" s="48"/>
    </row>
    <row r="618" spans="5:6">
      <c r="E618" s="47"/>
      <c r="F618" s="48"/>
    </row>
    <row r="619" spans="5:6">
      <c r="E619" s="47"/>
      <c r="F619" s="48"/>
    </row>
    <row r="620" spans="5:6">
      <c r="E620" s="47"/>
      <c r="F620" s="48"/>
    </row>
    <row r="621" spans="5:6">
      <c r="E621" s="47"/>
      <c r="F621" s="48"/>
    </row>
    <row r="622" spans="5:6">
      <c r="E622" s="47"/>
      <c r="F622" s="48"/>
    </row>
    <row r="623" spans="5:6">
      <c r="E623" s="47"/>
      <c r="F623" s="48"/>
    </row>
    <row r="624" spans="5:6">
      <c r="E624" s="47"/>
      <c r="F624" s="48"/>
    </row>
    <row r="625" spans="5:6">
      <c r="E625" s="47"/>
      <c r="F625" s="48"/>
    </row>
    <row r="626" spans="5:6">
      <c r="E626" s="47"/>
      <c r="F626" s="48"/>
    </row>
    <row r="627" spans="5:6">
      <c r="E627" s="47"/>
      <c r="F627" s="48"/>
    </row>
    <row r="628" spans="5:6">
      <c r="E628" s="47"/>
      <c r="F628" s="48"/>
    </row>
    <row r="629" spans="5:6">
      <c r="E629" s="47"/>
      <c r="F629" s="48"/>
    </row>
    <row r="630" spans="5:6">
      <c r="E630" s="47"/>
      <c r="F630" s="48"/>
    </row>
    <row r="631" spans="5:6">
      <c r="E631" s="47"/>
      <c r="F631" s="48"/>
    </row>
    <row r="632" spans="5:6">
      <c r="E632" s="47"/>
      <c r="F632" s="48"/>
    </row>
    <row r="633" spans="5:6">
      <c r="E633" s="47"/>
      <c r="F633" s="48"/>
    </row>
    <row r="634" spans="5:6">
      <c r="E634" s="47"/>
      <c r="F634" s="48"/>
    </row>
    <row r="635" spans="5:6">
      <c r="E635" s="47"/>
      <c r="F635" s="48"/>
    </row>
    <row r="636" spans="5:6">
      <c r="E636" s="47"/>
      <c r="F636" s="48"/>
    </row>
    <row r="637" spans="5:6">
      <c r="E637" s="47"/>
      <c r="F637" s="48"/>
    </row>
    <row r="638" spans="5:6">
      <c r="E638" s="47"/>
      <c r="F638" s="48"/>
    </row>
    <row r="639" spans="5:6">
      <c r="E639" s="47"/>
      <c r="F639" s="48"/>
    </row>
    <row r="640" spans="5:6">
      <c r="E640" s="47"/>
      <c r="F640" s="48"/>
    </row>
    <row r="641" spans="5:6">
      <c r="E641" s="47"/>
      <c r="F641" s="48"/>
    </row>
    <row r="642" spans="5:6">
      <c r="E642" s="47"/>
      <c r="F642" s="48"/>
    </row>
    <row r="643" spans="5:6">
      <c r="E643" s="47"/>
      <c r="F643" s="48"/>
    </row>
    <row r="644" spans="5:6">
      <c r="E644" s="47"/>
      <c r="F644" s="48"/>
    </row>
    <row r="645" spans="5:6">
      <c r="E645" s="47"/>
      <c r="F645" s="48"/>
    </row>
    <row r="646" spans="5:6">
      <c r="E646" s="47"/>
      <c r="F646" s="48"/>
    </row>
    <row r="647" spans="5:6">
      <c r="E647" s="47"/>
      <c r="F647" s="48"/>
    </row>
    <row r="648" spans="5:6">
      <c r="E648" s="47"/>
      <c r="F648" s="48"/>
    </row>
    <row r="649" spans="5:6">
      <c r="E649" s="47"/>
      <c r="F649" s="48"/>
    </row>
    <row r="650" spans="5:6">
      <c r="E650" s="47"/>
      <c r="F650" s="48"/>
    </row>
    <row r="651" spans="5:6">
      <c r="E651" s="47"/>
      <c r="F651" s="48"/>
    </row>
    <row r="652" spans="5:6">
      <c r="E652" s="47"/>
      <c r="F652" s="48"/>
    </row>
    <row r="653" spans="5:6">
      <c r="E653" s="47"/>
      <c r="F653" s="48"/>
    </row>
    <row r="654" spans="5:6">
      <c r="E654" s="47"/>
      <c r="F654" s="48"/>
    </row>
    <row r="655" spans="5:6">
      <c r="E655" s="47"/>
      <c r="F655" s="48"/>
    </row>
    <row r="656" spans="5:6">
      <c r="E656" s="47"/>
      <c r="F656" s="48"/>
    </row>
    <row r="657" spans="5:6">
      <c r="E657" s="47"/>
      <c r="F657" s="48"/>
    </row>
    <row r="658" spans="5:6">
      <c r="E658" s="47"/>
      <c r="F658" s="48"/>
    </row>
    <row r="659" spans="5:6">
      <c r="E659" s="47"/>
      <c r="F659" s="48"/>
    </row>
    <row r="660" spans="5:6">
      <c r="E660" s="47"/>
      <c r="F660" s="48"/>
    </row>
    <row r="661" spans="5:6">
      <c r="E661" s="47"/>
      <c r="F661" s="48"/>
    </row>
    <row r="662" spans="5:6">
      <c r="E662" s="47"/>
      <c r="F662" s="48"/>
    </row>
    <row r="663" spans="5:6">
      <c r="E663" s="47"/>
      <c r="F663" s="48"/>
    </row>
    <row r="664" spans="5:6">
      <c r="E664" s="47"/>
      <c r="F664" s="48"/>
    </row>
    <row r="665" spans="5:6">
      <c r="E665" s="47"/>
      <c r="F665" s="48"/>
    </row>
    <row r="666" spans="5:6">
      <c r="E666" s="47"/>
      <c r="F666" s="48"/>
    </row>
    <row r="667" spans="5:6">
      <c r="E667" s="47"/>
      <c r="F667" s="48"/>
    </row>
    <row r="668" spans="5:6">
      <c r="E668" s="47"/>
      <c r="F668" s="48"/>
    </row>
    <row r="669" spans="5:6">
      <c r="E669" s="47"/>
      <c r="F669" s="48"/>
    </row>
    <row r="670" spans="5:6">
      <c r="E670" s="47"/>
      <c r="F670" s="48"/>
    </row>
    <row r="671" spans="5:6">
      <c r="E671" s="47"/>
      <c r="F671" s="48"/>
    </row>
    <row r="672" spans="5:6">
      <c r="E672" s="47"/>
      <c r="F672" s="48"/>
    </row>
    <row r="673" spans="5:6">
      <c r="E673" s="47"/>
      <c r="F673" s="48"/>
    </row>
    <row r="674" spans="5:6">
      <c r="E674" s="47"/>
      <c r="F674" s="48"/>
    </row>
    <row r="675" spans="5:6">
      <c r="E675" s="47"/>
      <c r="F675" s="48"/>
    </row>
    <row r="676" spans="5:6">
      <c r="E676" s="47"/>
      <c r="F676" s="48"/>
    </row>
    <row r="677" spans="5:6">
      <c r="E677" s="47"/>
      <c r="F677" s="48"/>
    </row>
    <row r="678" spans="5:6">
      <c r="E678" s="47"/>
      <c r="F678" s="48"/>
    </row>
    <row r="679" spans="5:6">
      <c r="E679" s="47"/>
      <c r="F679" s="48"/>
    </row>
    <row r="680" spans="5:6">
      <c r="E680" s="47"/>
      <c r="F680" s="48"/>
    </row>
    <row r="681" spans="5:6">
      <c r="E681" s="47"/>
      <c r="F681" s="48"/>
    </row>
    <row r="682" spans="5:6">
      <c r="E682" s="47"/>
      <c r="F682" s="48"/>
    </row>
    <row r="683" spans="5:6">
      <c r="E683" s="47"/>
      <c r="F683" s="48"/>
    </row>
    <row r="684" spans="5:6">
      <c r="E684" s="47"/>
      <c r="F684" s="48"/>
    </row>
    <row r="685" spans="5:6">
      <c r="E685" s="47"/>
      <c r="F685" s="48"/>
    </row>
    <row r="686" spans="5:6">
      <c r="E686" s="47"/>
      <c r="F686" s="48"/>
    </row>
    <row r="687" spans="5:6">
      <c r="E687" s="47"/>
      <c r="F687" s="48"/>
    </row>
    <row r="688" spans="5:6">
      <c r="E688" s="47"/>
      <c r="F688" s="48"/>
    </row>
    <row r="689" spans="5:6">
      <c r="E689" s="47"/>
      <c r="F689" s="48"/>
    </row>
    <row r="690" spans="5:6">
      <c r="E690" s="47"/>
      <c r="F690" s="48"/>
    </row>
    <row r="691" spans="5:6">
      <c r="E691" s="47"/>
      <c r="F691" s="48"/>
    </row>
    <row r="692" spans="5:6">
      <c r="E692" s="47"/>
      <c r="F692" s="48"/>
    </row>
    <row r="693" spans="5:6">
      <c r="E693" s="47"/>
      <c r="F693" s="48"/>
    </row>
    <row r="694" spans="5:6">
      <c r="E694" s="47"/>
      <c r="F694" s="48"/>
    </row>
    <row r="695" spans="5:6">
      <c r="E695" s="47"/>
      <c r="F695" s="48"/>
    </row>
    <row r="696" spans="5:6">
      <c r="E696" s="47"/>
      <c r="F696" s="48"/>
    </row>
    <row r="697" spans="5:6">
      <c r="E697" s="47"/>
      <c r="F697" s="48"/>
    </row>
    <row r="698" spans="5:6">
      <c r="E698" s="47"/>
      <c r="F698" s="48"/>
    </row>
    <row r="699" spans="5:6">
      <c r="E699" s="47"/>
      <c r="F699" s="48"/>
    </row>
    <row r="700" spans="5:6">
      <c r="E700" s="47"/>
      <c r="F700" s="48"/>
    </row>
    <row r="701" spans="5:6">
      <c r="E701" s="47"/>
      <c r="F701" s="48"/>
    </row>
    <row r="702" spans="5:6">
      <c r="E702" s="47"/>
      <c r="F702" s="48"/>
    </row>
    <row r="703" spans="5:6">
      <c r="E703" s="47"/>
      <c r="F703" s="48"/>
    </row>
    <row r="704" spans="5:6">
      <c r="E704" s="47"/>
      <c r="F704" s="48"/>
    </row>
    <row r="705" spans="5:6">
      <c r="E705" s="47"/>
      <c r="F705" s="48"/>
    </row>
    <row r="706" spans="5:6">
      <c r="E706" s="47"/>
      <c r="F706" s="48"/>
    </row>
    <row r="707" spans="5:6">
      <c r="E707" s="47"/>
      <c r="F707" s="48"/>
    </row>
    <row r="708" spans="5:6">
      <c r="E708" s="47"/>
      <c r="F708" s="48"/>
    </row>
    <row r="709" spans="5:6">
      <c r="E709" s="47"/>
      <c r="F709" s="48"/>
    </row>
    <row r="710" spans="5:6">
      <c r="E710" s="47"/>
      <c r="F710" s="48"/>
    </row>
    <row r="711" spans="5:6">
      <c r="E711" s="47"/>
      <c r="F711" s="48"/>
    </row>
    <row r="712" spans="5:6">
      <c r="E712" s="47"/>
      <c r="F712" s="48"/>
    </row>
    <row r="713" spans="5:6">
      <c r="E713" s="47"/>
      <c r="F713" s="48"/>
    </row>
    <row r="714" spans="5:6">
      <c r="E714" s="47"/>
      <c r="F714" s="48"/>
    </row>
    <row r="715" spans="5:6">
      <c r="E715" s="47"/>
      <c r="F715" s="48"/>
    </row>
    <row r="716" spans="5:6">
      <c r="E716" s="47"/>
      <c r="F716" s="48"/>
    </row>
    <row r="717" spans="5:6">
      <c r="E717" s="47"/>
      <c r="F717" s="48"/>
    </row>
    <row r="718" spans="5:6">
      <c r="E718" s="47"/>
      <c r="F718" s="48"/>
    </row>
    <row r="719" spans="5:6">
      <c r="E719" s="47"/>
      <c r="F719" s="48"/>
    </row>
    <row r="720" spans="5:6">
      <c r="E720" s="47"/>
      <c r="F720" s="48"/>
    </row>
    <row r="721" spans="5:6">
      <c r="E721" s="47"/>
      <c r="F721" s="48"/>
    </row>
    <row r="722" spans="5:6">
      <c r="E722" s="47"/>
      <c r="F722" s="48"/>
    </row>
    <row r="723" spans="5:6">
      <c r="E723" s="47"/>
      <c r="F723" s="48"/>
    </row>
    <row r="724" spans="5:6">
      <c r="E724" s="47"/>
      <c r="F724" s="48"/>
    </row>
    <row r="725" spans="5:6">
      <c r="E725" s="47"/>
      <c r="F725" s="48"/>
    </row>
    <row r="726" spans="5:6">
      <c r="E726" s="47"/>
      <c r="F726" s="48"/>
    </row>
    <row r="727" spans="5:6">
      <c r="E727" s="47"/>
      <c r="F727" s="48"/>
    </row>
    <row r="728" spans="5:6">
      <c r="E728" s="47"/>
      <c r="F728" s="48"/>
    </row>
    <row r="729" spans="5:6">
      <c r="E729" s="47"/>
      <c r="F729" s="48"/>
    </row>
    <row r="730" spans="5:6">
      <c r="E730" s="47"/>
      <c r="F730" s="48"/>
    </row>
    <row r="731" spans="5:6">
      <c r="E731" s="47"/>
      <c r="F731" s="48"/>
    </row>
    <row r="732" spans="5:6">
      <c r="E732" s="47"/>
      <c r="F732" s="48"/>
    </row>
    <row r="733" spans="5:6">
      <c r="E733" s="47"/>
      <c r="F733" s="48"/>
    </row>
    <row r="734" spans="5:6">
      <c r="E734" s="47"/>
      <c r="F734" s="48"/>
    </row>
    <row r="735" spans="5:6">
      <c r="E735" s="47"/>
      <c r="F735" s="48"/>
    </row>
    <row r="736" spans="5:6">
      <c r="E736" s="47"/>
      <c r="F736" s="48"/>
    </row>
    <row r="737" spans="5:6">
      <c r="E737" s="47"/>
      <c r="F737" s="48"/>
    </row>
    <row r="738" spans="5:6">
      <c r="E738" s="47"/>
      <c r="F738" s="48"/>
    </row>
    <row r="739" spans="5:6">
      <c r="E739" s="47"/>
      <c r="F739" s="48"/>
    </row>
    <row r="740" spans="5:6">
      <c r="E740" s="47"/>
      <c r="F740" s="48"/>
    </row>
    <row r="741" spans="5:6">
      <c r="E741" s="47"/>
      <c r="F741" s="48"/>
    </row>
    <row r="742" spans="5:6">
      <c r="E742" s="47"/>
      <c r="F742" s="48"/>
    </row>
    <row r="743" spans="5:6">
      <c r="E743" s="47"/>
      <c r="F743" s="48"/>
    </row>
    <row r="744" spans="5:6">
      <c r="E744" s="47"/>
      <c r="F744" s="48"/>
    </row>
    <row r="745" spans="5:6">
      <c r="E745" s="47"/>
      <c r="F745" s="48"/>
    </row>
    <row r="746" spans="5:6">
      <c r="E746" s="47"/>
      <c r="F746" s="48"/>
    </row>
    <row r="747" spans="5:6">
      <c r="E747" s="47"/>
      <c r="F747" s="48"/>
    </row>
    <row r="748" spans="5:6">
      <c r="E748" s="47"/>
      <c r="F748" s="48"/>
    </row>
    <row r="749" spans="5:6">
      <c r="E749" s="47"/>
      <c r="F749" s="48"/>
    </row>
    <row r="750" spans="5:6">
      <c r="E750" s="47"/>
      <c r="F750" s="48"/>
    </row>
    <row r="751" spans="5:6">
      <c r="E751" s="47"/>
      <c r="F751" s="48"/>
    </row>
    <row r="752" spans="5:6">
      <c r="E752" s="47"/>
      <c r="F752" s="48"/>
    </row>
    <row r="753" spans="5:6">
      <c r="E753" s="47"/>
      <c r="F753" s="48"/>
    </row>
    <row r="754" spans="5:6">
      <c r="E754" s="47"/>
      <c r="F754" s="48"/>
    </row>
    <row r="755" spans="5:6">
      <c r="E755" s="47"/>
      <c r="F755" s="48"/>
    </row>
    <row r="756" spans="5:6">
      <c r="E756" s="47"/>
      <c r="F756" s="48"/>
    </row>
    <row r="757" spans="5:6">
      <c r="E757" s="47"/>
      <c r="F757" s="48"/>
    </row>
    <row r="758" spans="5:6">
      <c r="E758" s="47"/>
      <c r="F758" s="48"/>
    </row>
    <row r="759" spans="5:6">
      <c r="E759" s="47"/>
      <c r="F759" s="48"/>
    </row>
    <row r="760" spans="5:6">
      <c r="E760" s="47"/>
      <c r="F760" s="48"/>
    </row>
    <row r="761" spans="5:6">
      <c r="E761" s="47"/>
      <c r="F761" s="48"/>
    </row>
    <row r="762" spans="5:6">
      <c r="E762" s="47"/>
      <c r="F762" s="48"/>
    </row>
    <row r="763" spans="5:6">
      <c r="E763" s="47"/>
      <c r="F763" s="48"/>
    </row>
    <row r="764" spans="5:6">
      <c r="E764" s="47"/>
      <c r="F764" s="48"/>
    </row>
    <row r="765" spans="5:6">
      <c r="E765" s="47"/>
      <c r="F765" s="48"/>
    </row>
    <row r="766" spans="5:6">
      <c r="E766" s="47"/>
      <c r="F766" s="48"/>
    </row>
    <row r="767" spans="5:6">
      <c r="E767" s="47"/>
      <c r="F767" s="48"/>
    </row>
    <row r="768" spans="5:6">
      <c r="E768" s="47"/>
      <c r="F768" s="48"/>
    </row>
    <row r="769" spans="5:6">
      <c r="E769" s="47"/>
      <c r="F769" s="48"/>
    </row>
    <row r="770" spans="5:6">
      <c r="E770" s="47"/>
      <c r="F770" s="48"/>
    </row>
    <row r="771" spans="5:6">
      <c r="E771" s="47"/>
      <c r="F771" s="48"/>
    </row>
    <row r="772" spans="5:6">
      <c r="E772" s="47"/>
      <c r="F772" s="48"/>
    </row>
    <row r="773" spans="5:6">
      <c r="E773" s="47"/>
      <c r="F773" s="48"/>
    </row>
    <row r="774" spans="5:6">
      <c r="E774" s="47"/>
      <c r="F774" s="48"/>
    </row>
    <row r="775" spans="5:6">
      <c r="E775" s="47"/>
      <c r="F775" s="48"/>
    </row>
    <row r="776" spans="5:6">
      <c r="E776" s="47"/>
      <c r="F776" s="48"/>
    </row>
    <row r="777" spans="5:6">
      <c r="E777" s="47"/>
      <c r="F777" s="48"/>
    </row>
    <row r="778" spans="5:6">
      <c r="E778" s="47"/>
      <c r="F778" s="48"/>
    </row>
    <row r="779" spans="5:6">
      <c r="E779" s="47"/>
      <c r="F779" s="48"/>
    </row>
    <row r="780" spans="5:6">
      <c r="E780" s="47"/>
      <c r="F780" s="48"/>
    </row>
    <row r="781" spans="5:6">
      <c r="E781" s="47"/>
      <c r="F781" s="48"/>
    </row>
    <row r="782" spans="5:6">
      <c r="E782" s="47"/>
      <c r="F782" s="48"/>
    </row>
    <row r="783" spans="5:6">
      <c r="E783" s="47"/>
      <c r="F783" s="48"/>
    </row>
    <row r="784" spans="5:6">
      <c r="E784" s="47"/>
      <c r="F784" s="48"/>
    </row>
    <row r="785" spans="5:6">
      <c r="E785" s="47"/>
      <c r="F785" s="48"/>
    </row>
    <row r="786" spans="5:6">
      <c r="E786" s="47"/>
      <c r="F786" s="48"/>
    </row>
    <row r="787" spans="5:6">
      <c r="E787" s="47"/>
      <c r="F787" s="48"/>
    </row>
    <row r="788" spans="5:6">
      <c r="E788" s="47"/>
      <c r="F788" s="48"/>
    </row>
    <row r="789" spans="5:6">
      <c r="E789" s="47"/>
      <c r="F789" s="48"/>
    </row>
    <row r="790" spans="5:6">
      <c r="E790" s="47"/>
      <c r="F790" s="48"/>
    </row>
    <row r="791" spans="5:6">
      <c r="E791" s="47"/>
      <c r="F791" s="48"/>
    </row>
    <row r="792" spans="5:6">
      <c r="E792" s="47"/>
      <c r="F792" s="48"/>
    </row>
    <row r="793" spans="5:6">
      <c r="E793" s="47"/>
      <c r="F793" s="48"/>
    </row>
    <row r="794" spans="5:6">
      <c r="E794" s="47"/>
      <c r="F794" s="48"/>
    </row>
    <row r="795" spans="5:6">
      <c r="E795" s="47"/>
      <c r="F795" s="48"/>
    </row>
    <row r="796" spans="5:6">
      <c r="E796" s="47"/>
      <c r="F796" s="48"/>
    </row>
    <row r="797" spans="5:6">
      <c r="E797" s="47"/>
      <c r="F797" s="48"/>
    </row>
    <row r="798" spans="5:6">
      <c r="E798" s="47"/>
      <c r="F798" s="48"/>
    </row>
    <row r="799" spans="5:6">
      <c r="E799" s="47"/>
      <c r="F799" s="48"/>
    </row>
    <row r="800" spans="5:6">
      <c r="E800" s="47"/>
      <c r="F800" s="48"/>
    </row>
    <row r="801" spans="5:6">
      <c r="E801" s="47"/>
      <c r="F801" s="48"/>
    </row>
    <row r="802" spans="5:6">
      <c r="E802" s="47"/>
      <c r="F802" s="48"/>
    </row>
    <row r="803" spans="5:6">
      <c r="E803" s="47"/>
      <c r="F803" s="48"/>
    </row>
    <row r="804" spans="5:6">
      <c r="E804" s="47"/>
      <c r="F804" s="48"/>
    </row>
    <row r="805" spans="5:6">
      <c r="E805" s="47"/>
      <c r="F805" s="48"/>
    </row>
    <row r="806" spans="5:6">
      <c r="E806" s="47"/>
      <c r="F806" s="48"/>
    </row>
    <row r="807" spans="5:6">
      <c r="E807" s="47"/>
      <c r="F807" s="48"/>
    </row>
    <row r="808" spans="5:6">
      <c r="E808" s="47"/>
      <c r="F808" s="48"/>
    </row>
    <row r="809" spans="5:6">
      <c r="E809" s="47"/>
      <c r="F809" s="48"/>
    </row>
    <row r="810" spans="5:6">
      <c r="E810" s="47"/>
      <c r="F810" s="48"/>
    </row>
    <row r="811" spans="5:6">
      <c r="E811" s="47"/>
      <c r="F811" s="48"/>
    </row>
    <row r="812" spans="5:6">
      <c r="E812" s="47"/>
      <c r="F812" s="48"/>
    </row>
    <row r="813" spans="5:6">
      <c r="E813" s="47"/>
      <c r="F813" s="48"/>
    </row>
    <row r="814" spans="5:6">
      <c r="E814" s="47"/>
      <c r="F814" s="48"/>
    </row>
    <row r="815" spans="5:6">
      <c r="E815" s="47"/>
      <c r="F815" s="48"/>
    </row>
    <row r="816" spans="5:6">
      <c r="E816" s="47"/>
      <c r="F816" s="48"/>
    </row>
    <row r="817" spans="5:6">
      <c r="E817" s="47"/>
      <c r="F817" s="48"/>
    </row>
    <row r="818" spans="5:6">
      <c r="E818" s="47"/>
      <c r="F818" s="48"/>
    </row>
    <row r="819" spans="5:6">
      <c r="E819" s="47"/>
      <c r="F819" s="48"/>
    </row>
    <row r="820" spans="5:6">
      <c r="E820" s="47"/>
      <c r="F820" s="48"/>
    </row>
    <row r="821" spans="5:6">
      <c r="E821" s="47"/>
      <c r="F821" s="48"/>
    </row>
    <row r="822" spans="5:6">
      <c r="E822" s="47"/>
      <c r="F822" s="48"/>
    </row>
    <row r="823" spans="5:6">
      <c r="E823" s="47"/>
      <c r="F823" s="48"/>
    </row>
    <row r="824" spans="5:6">
      <c r="E824" s="47"/>
      <c r="F824" s="48"/>
    </row>
    <row r="825" spans="5:6">
      <c r="E825" s="47"/>
      <c r="F825" s="48"/>
    </row>
    <row r="826" spans="5:6">
      <c r="E826" s="47"/>
      <c r="F826" s="48"/>
    </row>
    <row r="827" spans="5:6">
      <c r="E827" s="47"/>
      <c r="F827" s="48"/>
    </row>
    <row r="828" spans="5:6">
      <c r="E828" s="47"/>
      <c r="F828" s="48"/>
    </row>
    <row r="829" spans="5:6">
      <c r="E829" s="47"/>
      <c r="F829" s="48"/>
    </row>
    <row r="830" spans="5:6">
      <c r="E830" s="47"/>
      <c r="F830" s="48"/>
    </row>
    <row r="831" spans="5:6">
      <c r="E831" s="47"/>
      <c r="F831" s="48"/>
    </row>
    <row r="832" spans="5:6">
      <c r="E832" s="47"/>
      <c r="F832" s="48"/>
    </row>
    <row r="833" spans="5:6">
      <c r="E833" s="47"/>
      <c r="F833" s="48"/>
    </row>
    <row r="834" spans="5:6">
      <c r="E834" s="47"/>
      <c r="F834" s="48"/>
    </row>
    <row r="835" spans="5:6">
      <c r="E835" s="47"/>
      <c r="F835" s="48"/>
    </row>
    <row r="836" spans="5:6">
      <c r="E836" s="47"/>
      <c r="F836" s="48"/>
    </row>
    <row r="837" spans="5:6">
      <c r="E837" s="47"/>
      <c r="F837" s="48"/>
    </row>
    <row r="838" spans="5:6">
      <c r="E838" s="47"/>
      <c r="F838" s="48"/>
    </row>
    <row r="839" spans="5:6">
      <c r="E839" s="47"/>
      <c r="F839" s="48"/>
    </row>
    <row r="840" spans="5:6">
      <c r="E840" s="47"/>
      <c r="F840" s="48"/>
    </row>
    <row r="841" spans="5:6">
      <c r="E841" s="47"/>
      <c r="F841" s="48"/>
    </row>
    <row r="842" spans="5:6">
      <c r="E842" s="47"/>
      <c r="F842" s="48"/>
    </row>
    <row r="843" spans="5:6">
      <c r="E843" s="47"/>
      <c r="F843" s="48"/>
    </row>
    <row r="844" spans="5:6">
      <c r="E844" s="47"/>
      <c r="F844" s="48"/>
    </row>
    <row r="845" spans="5:6">
      <c r="E845" s="47"/>
      <c r="F845" s="48"/>
    </row>
    <row r="846" spans="5:6">
      <c r="E846" s="47"/>
      <c r="F846" s="48"/>
    </row>
    <row r="847" spans="5:6">
      <c r="E847" s="47"/>
      <c r="F847" s="48"/>
    </row>
    <row r="848" spans="5:6">
      <c r="E848" s="47"/>
      <c r="F848" s="48"/>
    </row>
    <row r="849" spans="5:6">
      <c r="E849" s="47"/>
      <c r="F849" s="48"/>
    </row>
    <row r="850" spans="5:6">
      <c r="E850" s="47"/>
      <c r="F850" s="48"/>
    </row>
    <row r="851" spans="5:6">
      <c r="E851" s="47"/>
      <c r="F851" s="48"/>
    </row>
    <row r="852" spans="5:6">
      <c r="E852" s="47"/>
      <c r="F852" s="48"/>
    </row>
    <row r="853" spans="5:6">
      <c r="E853" s="47"/>
      <c r="F853" s="48"/>
    </row>
    <row r="854" spans="5:6">
      <c r="E854" s="47"/>
      <c r="F854" s="48"/>
    </row>
    <row r="855" spans="5:6">
      <c r="E855" s="47"/>
      <c r="F855" s="48"/>
    </row>
    <row r="856" spans="5:6">
      <c r="E856" s="47"/>
      <c r="F856" s="48"/>
    </row>
    <row r="857" spans="5:6">
      <c r="E857" s="47"/>
      <c r="F857" s="48"/>
    </row>
    <row r="858" spans="5:6">
      <c r="E858" s="47"/>
      <c r="F858" s="48"/>
    </row>
    <row r="859" spans="5:6">
      <c r="E859" s="47"/>
      <c r="F859" s="48"/>
    </row>
    <row r="860" spans="5:6">
      <c r="E860" s="47"/>
      <c r="F860" s="48"/>
    </row>
    <row r="861" spans="5:6">
      <c r="E861" s="47"/>
      <c r="F861" s="48"/>
    </row>
    <row r="862" spans="5:6">
      <c r="E862" s="47"/>
      <c r="F862" s="48"/>
    </row>
    <row r="863" spans="5:6">
      <c r="E863" s="47"/>
      <c r="F863" s="48"/>
    </row>
    <row r="864" spans="5:6">
      <c r="E864" s="47"/>
      <c r="F864" s="48"/>
    </row>
    <row r="865" spans="5:6">
      <c r="E865" s="47"/>
      <c r="F865" s="48"/>
    </row>
    <row r="866" spans="5:6">
      <c r="E866" s="47"/>
      <c r="F866" s="48"/>
    </row>
    <row r="867" spans="5:6">
      <c r="E867" s="47"/>
      <c r="F867" s="48"/>
    </row>
    <row r="868" spans="5:6">
      <c r="E868" s="47"/>
      <c r="F868" s="48"/>
    </row>
    <row r="869" spans="5:6">
      <c r="E869" s="47"/>
      <c r="F869" s="48"/>
    </row>
    <row r="870" spans="5:6">
      <c r="E870" s="47"/>
      <c r="F870" s="48"/>
    </row>
    <row r="871" spans="5:6">
      <c r="E871" s="47"/>
      <c r="F871" s="48"/>
    </row>
    <row r="872" spans="5:6">
      <c r="E872" s="47"/>
      <c r="F872" s="48"/>
    </row>
    <row r="873" spans="5:6">
      <c r="E873" s="47"/>
      <c r="F873" s="48"/>
    </row>
    <row r="874" spans="5:6">
      <c r="E874" s="47"/>
      <c r="F874" s="48"/>
    </row>
    <row r="875" spans="5:6">
      <c r="E875" s="47"/>
      <c r="F875" s="48"/>
    </row>
    <row r="876" spans="5:6">
      <c r="E876" s="47"/>
      <c r="F876" s="48"/>
    </row>
    <row r="877" spans="5:6">
      <c r="E877" s="47"/>
      <c r="F877" s="48"/>
    </row>
    <row r="878" spans="5:6">
      <c r="E878" s="47"/>
      <c r="F878" s="48"/>
    </row>
    <row r="879" spans="5:6">
      <c r="E879" s="47"/>
      <c r="F879" s="48"/>
    </row>
    <row r="880" spans="5:6">
      <c r="E880" s="47"/>
      <c r="F880" s="48"/>
    </row>
    <row r="881" spans="5:6">
      <c r="E881" s="47"/>
      <c r="F881" s="48"/>
    </row>
    <row r="882" spans="5:6">
      <c r="E882" s="47"/>
      <c r="F882" s="48"/>
    </row>
    <row r="883" spans="5:6">
      <c r="E883" s="47"/>
      <c r="F883" s="48"/>
    </row>
    <row r="884" spans="5:6">
      <c r="E884" s="47"/>
      <c r="F884" s="48"/>
    </row>
    <row r="885" spans="5:6">
      <c r="E885" s="47"/>
      <c r="F885" s="48"/>
    </row>
    <row r="886" spans="5:6">
      <c r="E886" s="47"/>
      <c r="F886" s="48"/>
    </row>
    <row r="887" spans="5:6">
      <c r="E887" s="47"/>
      <c r="F887" s="48"/>
    </row>
    <row r="888" spans="5:6">
      <c r="E888" s="47"/>
      <c r="F888" s="48"/>
    </row>
    <row r="889" spans="5:6">
      <c r="E889" s="47"/>
      <c r="F889" s="48"/>
    </row>
    <row r="890" spans="5:6">
      <c r="E890" s="47"/>
      <c r="F890" s="48"/>
    </row>
    <row r="891" spans="5:6">
      <c r="E891" s="47"/>
      <c r="F891" s="48"/>
    </row>
    <row r="892" spans="5:6">
      <c r="E892" s="47"/>
      <c r="F892" s="48"/>
    </row>
    <row r="893" spans="5:6">
      <c r="E893" s="47"/>
      <c r="F893" s="48"/>
    </row>
    <row r="894" spans="5:6">
      <c r="E894" s="47"/>
      <c r="F894" s="48"/>
    </row>
    <row r="895" spans="5:6">
      <c r="E895" s="47"/>
      <c r="F895" s="48"/>
    </row>
    <row r="896" spans="5:6">
      <c r="E896" s="47"/>
      <c r="F896" s="48"/>
    </row>
    <row r="897" spans="5:6">
      <c r="E897" s="47"/>
      <c r="F897" s="48"/>
    </row>
    <row r="898" spans="5:6">
      <c r="E898" s="47"/>
      <c r="F898" s="48"/>
    </row>
    <row r="899" spans="5:6">
      <c r="E899" s="47"/>
      <c r="F899" s="48"/>
    </row>
    <row r="900" spans="5:6">
      <c r="E900" s="47"/>
      <c r="F900" s="48"/>
    </row>
    <row r="901" spans="5:6">
      <c r="E901" s="47"/>
      <c r="F901" s="48"/>
    </row>
    <row r="902" spans="5:6">
      <c r="E902" s="47"/>
      <c r="F902" s="48"/>
    </row>
    <row r="903" spans="5:6">
      <c r="E903" s="47"/>
      <c r="F903" s="48"/>
    </row>
    <row r="904" spans="5:6">
      <c r="E904" s="47"/>
      <c r="F904" s="48"/>
    </row>
    <row r="905" spans="5:6">
      <c r="E905" s="47"/>
      <c r="F905" s="48"/>
    </row>
    <row r="906" spans="5:6">
      <c r="E906" s="47"/>
      <c r="F906" s="48"/>
    </row>
    <row r="907" spans="5:6">
      <c r="E907" s="47"/>
      <c r="F907" s="48"/>
    </row>
    <row r="908" spans="5:6">
      <c r="E908" s="47"/>
      <c r="F908" s="48"/>
    </row>
    <row r="909" spans="5:6">
      <c r="E909" s="47"/>
      <c r="F909" s="48"/>
    </row>
    <row r="910" spans="5:6">
      <c r="E910" s="47"/>
      <c r="F910" s="48"/>
    </row>
    <row r="911" spans="5:6">
      <c r="E911" s="47"/>
      <c r="F911" s="48"/>
    </row>
    <row r="912" spans="5:6">
      <c r="E912" s="47"/>
      <c r="F912" s="48"/>
    </row>
    <row r="913" spans="5:6">
      <c r="E913" s="47"/>
      <c r="F913" s="48"/>
    </row>
    <row r="914" spans="5:6">
      <c r="E914" s="47"/>
      <c r="F914" s="48"/>
    </row>
    <row r="915" spans="5:6">
      <c r="E915" s="47"/>
      <c r="F915" s="48"/>
    </row>
    <row r="916" spans="5:6">
      <c r="E916" s="47"/>
      <c r="F916" s="48"/>
    </row>
    <row r="917" spans="5:6">
      <c r="E917" s="47"/>
      <c r="F917" s="48"/>
    </row>
    <row r="918" spans="5:6">
      <c r="E918" s="47"/>
      <c r="F918" s="48"/>
    </row>
    <row r="919" spans="5:6">
      <c r="E919" s="47"/>
      <c r="F919" s="48"/>
    </row>
    <row r="920" spans="5:6">
      <c r="E920" s="47"/>
      <c r="F920" s="48"/>
    </row>
    <row r="921" spans="5:6">
      <c r="E921" s="47"/>
      <c r="F921" s="48"/>
    </row>
    <row r="922" spans="5:6">
      <c r="E922" s="47"/>
      <c r="F922" s="48"/>
    </row>
    <row r="923" spans="5:6">
      <c r="E923" s="47"/>
      <c r="F923" s="48"/>
    </row>
    <row r="924" spans="5:6">
      <c r="E924" s="47"/>
      <c r="F924" s="48"/>
    </row>
    <row r="925" spans="5:6">
      <c r="E925" s="47"/>
      <c r="F925" s="48"/>
    </row>
    <row r="926" spans="5:6">
      <c r="E926" s="47"/>
      <c r="F926" s="48"/>
    </row>
    <row r="927" spans="5:6">
      <c r="E927" s="47"/>
      <c r="F927" s="48"/>
    </row>
    <row r="928" spans="5:6">
      <c r="E928" s="47"/>
      <c r="F928" s="48"/>
    </row>
    <row r="929" spans="5:6">
      <c r="E929" s="47"/>
      <c r="F929" s="48"/>
    </row>
    <row r="930" spans="5:6">
      <c r="E930" s="47"/>
      <c r="F930" s="48"/>
    </row>
    <row r="931" spans="5:6">
      <c r="E931" s="47"/>
      <c r="F931" s="48"/>
    </row>
    <row r="932" spans="5:6">
      <c r="E932" s="47"/>
      <c r="F932" s="48"/>
    </row>
    <row r="933" spans="5:6">
      <c r="E933" s="47"/>
      <c r="F933" s="48"/>
    </row>
    <row r="934" spans="5:6">
      <c r="E934" s="47"/>
      <c r="F934" s="48"/>
    </row>
    <row r="935" spans="5:6">
      <c r="E935" s="47"/>
      <c r="F935" s="48"/>
    </row>
    <row r="936" spans="5:6">
      <c r="E936" s="47"/>
      <c r="F936" s="48"/>
    </row>
    <row r="937" spans="5:6">
      <c r="E937" s="47"/>
      <c r="F937" s="48"/>
    </row>
    <row r="938" spans="5:6">
      <c r="E938" s="47"/>
      <c r="F938" s="48"/>
    </row>
    <row r="939" spans="5:6">
      <c r="E939" s="47"/>
      <c r="F939" s="48"/>
    </row>
    <row r="940" spans="5:6">
      <c r="E940" s="47"/>
      <c r="F940" s="48"/>
    </row>
    <row r="941" spans="5:6">
      <c r="E941" s="47"/>
      <c r="F941" s="48"/>
    </row>
    <row r="942" spans="5:6">
      <c r="E942" s="47"/>
      <c r="F942" s="48"/>
    </row>
    <row r="943" spans="5:6">
      <c r="E943" s="47"/>
      <c r="F943" s="48"/>
    </row>
    <row r="944" spans="5:6">
      <c r="E944" s="47"/>
      <c r="F944" s="48"/>
    </row>
    <row r="945" spans="5:6">
      <c r="E945" s="47"/>
      <c r="F945" s="48"/>
    </row>
    <row r="946" spans="5:6">
      <c r="E946" s="47"/>
      <c r="F946" s="48"/>
    </row>
    <row r="947" spans="5:6">
      <c r="E947" s="47"/>
      <c r="F947" s="48"/>
    </row>
    <row r="948" spans="5:6">
      <c r="E948" s="47"/>
      <c r="F948" s="48"/>
    </row>
    <row r="949" spans="5:6">
      <c r="E949" s="47"/>
      <c r="F949" s="48"/>
    </row>
    <row r="950" spans="5:6">
      <c r="E950" s="47"/>
      <c r="F950" s="48"/>
    </row>
    <row r="951" spans="5:6">
      <c r="E951" s="47"/>
      <c r="F951" s="48"/>
    </row>
    <row r="952" spans="5:6">
      <c r="E952" s="47"/>
      <c r="F952" s="48"/>
    </row>
    <row r="953" spans="5:6">
      <c r="E953" s="47"/>
      <c r="F953" s="48"/>
    </row>
    <row r="954" spans="5:6">
      <c r="E954" s="47"/>
      <c r="F954" s="48"/>
    </row>
    <row r="955" spans="5:6">
      <c r="E955" s="47"/>
      <c r="F955" s="48"/>
    </row>
    <row r="956" spans="5:6">
      <c r="E956" s="47"/>
      <c r="F956" s="48"/>
    </row>
    <row r="957" spans="5:6">
      <c r="E957" s="47"/>
      <c r="F957" s="48"/>
    </row>
    <row r="958" spans="5:6">
      <c r="E958" s="47"/>
      <c r="F958" s="48"/>
    </row>
    <row r="959" spans="5:6">
      <c r="E959" s="47"/>
      <c r="F959" s="48"/>
    </row>
    <row r="960" spans="5:6">
      <c r="E960" s="47"/>
      <c r="F960" s="48"/>
    </row>
    <row r="961" spans="5:6">
      <c r="E961" s="47"/>
      <c r="F961" s="48"/>
    </row>
    <row r="962" spans="5:6">
      <c r="E962" s="47"/>
      <c r="F962" s="48"/>
    </row>
    <row r="963" spans="5:6">
      <c r="E963" s="47"/>
      <c r="F963" s="48"/>
    </row>
    <row r="964" spans="5:6">
      <c r="E964" s="47"/>
      <c r="F964" s="48"/>
    </row>
    <row r="965" spans="5:6">
      <c r="E965" s="47"/>
      <c r="F965" s="48"/>
    </row>
    <row r="966" spans="5:6">
      <c r="E966" s="47"/>
      <c r="F966" s="48"/>
    </row>
    <row r="967" spans="5:6">
      <c r="E967" s="47"/>
      <c r="F967" s="48"/>
    </row>
    <row r="968" spans="5:6">
      <c r="E968" s="47"/>
      <c r="F968" s="48"/>
    </row>
    <row r="969" spans="5:6">
      <c r="E969" s="47"/>
      <c r="F969" s="48"/>
    </row>
    <row r="970" spans="5:6">
      <c r="E970" s="47"/>
      <c r="F970" s="48"/>
    </row>
    <row r="971" spans="5:6">
      <c r="E971" s="47"/>
      <c r="F971" s="48"/>
    </row>
    <row r="972" spans="5:6">
      <c r="E972" s="47"/>
      <c r="F972" s="48"/>
    </row>
    <row r="973" spans="5:6">
      <c r="E973" s="47"/>
      <c r="F973" s="48"/>
    </row>
    <row r="974" spans="5:6">
      <c r="E974" s="47"/>
      <c r="F974" s="48"/>
    </row>
    <row r="975" spans="5:6">
      <c r="E975" s="47"/>
      <c r="F975" s="48"/>
    </row>
    <row r="976" spans="5:6">
      <c r="E976" s="47"/>
      <c r="F976" s="48"/>
    </row>
    <row r="977" spans="5:6">
      <c r="E977" s="47"/>
      <c r="F977" s="48"/>
    </row>
    <row r="978" spans="5:6">
      <c r="E978" s="47"/>
      <c r="F978" s="48"/>
    </row>
    <row r="979" spans="5:6">
      <c r="E979" s="47"/>
      <c r="F979" s="48"/>
    </row>
    <row r="980" spans="5:6">
      <c r="E980" s="47"/>
      <c r="F980" s="48"/>
    </row>
    <row r="981" spans="5:6">
      <c r="E981" s="47"/>
      <c r="F981" s="48"/>
    </row>
    <row r="982" spans="5:6">
      <c r="E982" s="47"/>
      <c r="F982" s="48"/>
    </row>
    <row r="983" spans="5:6">
      <c r="E983" s="47"/>
      <c r="F983" s="48"/>
    </row>
    <row r="984" spans="5:6">
      <c r="E984" s="47"/>
      <c r="F984" s="48"/>
    </row>
    <row r="985" spans="5:6">
      <c r="E985" s="47"/>
      <c r="F985" s="48"/>
    </row>
    <row r="986" spans="5:6">
      <c r="E986" s="47"/>
      <c r="F986" s="48"/>
    </row>
    <row r="987" spans="5:6">
      <c r="E987" s="47"/>
      <c r="F987" s="48"/>
    </row>
    <row r="988" spans="5:6">
      <c r="E988" s="47"/>
      <c r="F988" s="48"/>
    </row>
    <row r="989" spans="5:6">
      <c r="E989" s="47"/>
      <c r="F989" s="48"/>
    </row>
    <row r="990" spans="5:6">
      <c r="E990" s="47"/>
      <c r="F990" s="48"/>
    </row>
    <row r="991" spans="5:6">
      <c r="E991" s="47"/>
      <c r="F991" s="48"/>
    </row>
    <row r="992" spans="5:6">
      <c r="E992" s="47"/>
      <c r="F992" s="48"/>
    </row>
    <row r="993" spans="5:6">
      <c r="E993" s="47"/>
      <c r="F993" s="48"/>
    </row>
    <row r="994" spans="5:6">
      <c r="E994" s="47"/>
      <c r="F994" s="48"/>
    </row>
    <row r="995" spans="5:6">
      <c r="E995" s="47"/>
      <c r="F995" s="48"/>
    </row>
    <row r="996" spans="5:6">
      <c r="E996" s="47"/>
      <c r="F996" s="48"/>
    </row>
    <row r="997" spans="5:6">
      <c r="E997" s="47"/>
      <c r="F997" s="48"/>
    </row>
    <row r="998" spans="5:6">
      <c r="E998" s="47"/>
      <c r="F998" s="48"/>
    </row>
    <row r="999" spans="5:6">
      <c r="E999" s="47"/>
      <c r="F999" s="48"/>
    </row>
    <row r="1000" spans="5:6">
      <c r="E1000" s="47"/>
      <c r="F1000" s="48"/>
    </row>
    <row r="1001" spans="5:6">
      <c r="E1001" s="47"/>
      <c r="F1001" s="48"/>
    </row>
    <row r="1002" spans="5:6">
      <c r="E1002" s="47"/>
      <c r="F1002" s="48"/>
    </row>
    <row r="1003" spans="5:6">
      <c r="E1003" s="47"/>
      <c r="F1003" s="48"/>
    </row>
    <row r="1004" spans="5:6">
      <c r="E1004" s="47"/>
      <c r="F1004" s="48"/>
    </row>
    <row r="1005" spans="5:6">
      <c r="E1005" s="47"/>
      <c r="F1005" s="48"/>
    </row>
    <row r="1006" spans="5:6">
      <c r="E1006" s="47"/>
      <c r="F1006" s="48"/>
    </row>
    <row r="1007" spans="5:6">
      <c r="E1007" s="47"/>
      <c r="F1007" s="48"/>
    </row>
    <row r="1008" spans="5:6">
      <c r="E1008" s="47"/>
      <c r="F1008" s="48"/>
    </row>
    <row r="1009" spans="5:6">
      <c r="E1009" s="47"/>
      <c r="F1009" s="48"/>
    </row>
    <row r="1010" spans="5:6">
      <c r="E1010" s="47"/>
      <c r="F1010" s="48"/>
    </row>
    <row r="1011" spans="5:6">
      <c r="E1011" s="47"/>
      <c r="F1011" s="48"/>
    </row>
    <row r="1012" spans="5:6">
      <c r="E1012" s="47"/>
      <c r="F1012" s="48"/>
    </row>
    <row r="1013" spans="5:6">
      <c r="E1013" s="47"/>
      <c r="F1013" s="48"/>
    </row>
    <row r="1014" spans="5:6">
      <c r="E1014" s="47"/>
      <c r="F1014" s="48"/>
    </row>
    <row r="1015" spans="5:6">
      <c r="E1015" s="47"/>
      <c r="F1015" s="48"/>
    </row>
    <row r="1016" spans="5:6">
      <c r="E1016" s="47"/>
      <c r="F1016" s="48"/>
    </row>
    <row r="1017" spans="5:6">
      <c r="E1017" s="47"/>
      <c r="F1017" s="48"/>
    </row>
    <row r="1018" spans="5:6">
      <c r="E1018" s="47"/>
      <c r="F1018" s="48"/>
    </row>
    <row r="1019" spans="5:6">
      <c r="E1019" s="47"/>
      <c r="F1019" s="48"/>
    </row>
    <row r="1020" spans="5:6">
      <c r="E1020" s="47"/>
      <c r="F1020" s="48"/>
    </row>
    <row r="1021" spans="5:6">
      <c r="E1021" s="47"/>
      <c r="F1021" s="48"/>
    </row>
    <row r="1022" spans="5:6">
      <c r="E1022" s="47"/>
      <c r="F1022" s="48"/>
    </row>
    <row r="1023" spans="5:6">
      <c r="E1023" s="47"/>
      <c r="F1023" s="48"/>
    </row>
    <row r="1024" spans="5:6">
      <c r="E1024" s="47"/>
      <c r="F1024" s="48"/>
    </row>
    <row r="1025" spans="5:6">
      <c r="E1025" s="47"/>
      <c r="F1025" s="48"/>
    </row>
    <row r="1026" spans="5:6">
      <c r="E1026" s="47"/>
      <c r="F1026" s="48"/>
    </row>
    <row r="1027" spans="5:6">
      <c r="E1027" s="47"/>
      <c r="F1027" s="48"/>
    </row>
    <row r="1028" spans="5:6">
      <c r="E1028" s="47"/>
      <c r="F1028" s="48"/>
    </row>
    <row r="1029" spans="5:6">
      <c r="E1029" s="47"/>
      <c r="F1029" s="48"/>
    </row>
    <row r="1030" spans="5:6">
      <c r="E1030" s="47"/>
      <c r="F1030" s="48"/>
    </row>
    <row r="1031" spans="5:6">
      <c r="E1031" s="47"/>
      <c r="F1031" s="48"/>
    </row>
    <row r="1032" spans="5:6">
      <c r="E1032" s="47"/>
      <c r="F1032" s="48"/>
    </row>
    <row r="1033" spans="5:6">
      <c r="E1033" s="47"/>
      <c r="F1033" s="48"/>
    </row>
    <row r="1034" spans="5:6">
      <c r="E1034" s="47"/>
      <c r="F1034" s="48"/>
    </row>
    <row r="1035" spans="5:6">
      <c r="E1035" s="47"/>
      <c r="F1035" s="48"/>
    </row>
    <row r="1036" spans="5:6">
      <c r="E1036" s="47"/>
      <c r="F1036" s="48"/>
    </row>
    <row r="1037" spans="5:6">
      <c r="E1037" s="47"/>
      <c r="F1037" s="48"/>
    </row>
    <row r="1038" spans="5:6">
      <c r="E1038" s="47"/>
      <c r="F1038" s="48"/>
    </row>
    <row r="1039" spans="5:6">
      <c r="E1039" s="47"/>
      <c r="F1039" s="48"/>
    </row>
    <row r="1040" spans="5:6">
      <c r="E1040" s="47"/>
      <c r="F1040" s="48"/>
    </row>
    <row r="1041" spans="5:6">
      <c r="E1041" s="47"/>
      <c r="F1041" s="48"/>
    </row>
    <row r="1042" spans="5:6">
      <c r="E1042" s="47"/>
      <c r="F1042" s="48"/>
    </row>
    <row r="1043" spans="5:6">
      <c r="E1043" s="47"/>
      <c r="F1043" s="48"/>
    </row>
    <row r="1044" spans="5:6">
      <c r="E1044" s="47"/>
      <c r="F1044" s="48"/>
    </row>
    <row r="1045" spans="5:6">
      <c r="E1045" s="47"/>
      <c r="F1045" s="48"/>
    </row>
    <row r="1046" spans="5:6">
      <c r="E1046" s="47"/>
      <c r="F1046" s="48"/>
    </row>
    <row r="1047" spans="5:6">
      <c r="E1047" s="47"/>
      <c r="F1047" s="48"/>
    </row>
    <row r="1048" spans="5:6">
      <c r="E1048" s="47"/>
      <c r="F1048" s="48"/>
    </row>
    <row r="1049" spans="5:6">
      <c r="E1049" s="47"/>
      <c r="F1049" s="48"/>
    </row>
    <row r="1050" spans="5:6">
      <c r="E1050" s="47"/>
      <c r="F1050" s="48"/>
    </row>
    <row r="1051" spans="5:6">
      <c r="E1051" s="47"/>
      <c r="F1051" s="48"/>
    </row>
    <row r="1052" spans="5:6">
      <c r="E1052" s="47"/>
      <c r="F1052" s="48"/>
    </row>
    <row r="1053" spans="5:6">
      <c r="E1053" s="47"/>
      <c r="F1053" s="48"/>
    </row>
    <row r="1054" spans="5:6">
      <c r="E1054" s="47"/>
      <c r="F1054" s="48"/>
    </row>
    <row r="1055" spans="5:6">
      <c r="E1055" s="47"/>
      <c r="F1055" s="48"/>
    </row>
    <row r="1056" spans="5:6">
      <c r="E1056" s="47"/>
      <c r="F1056" s="48"/>
    </row>
    <row r="1057" spans="5:6">
      <c r="E1057" s="47"/>
      <c r="F1057" s="48"/>
    </row>
    <row r="1058" spans="5:6">
      <c r="E1058" s="47"/>
      <c r="F1058" s="48"/>
    </row>
    <row r="1059" spans="5:6">
      <c r="E1059" s="47"/>
      <c r="F1059" s="48"/>
    </row>
    <row r="1060" spans="5:6">
      <c r="E1060" s="47"/>
      <c r="F1060" s="48"/>
    </row>
    <row r="1061" spans="5:6">
      <c r="E1061" s="47"/>
      <c r="F1061" s="48"/>
    </row>
    <row r="1062" spans="5:6">
      <c r="E1062" s="47"/>
      <c r="F1062" s="48"/>
    </row>
    <row r="1063" spans="5:6">
      <c r="E1063" s="47"/>
      <c r="F1063" s="48"/>
    </row>
    <row r="1064" spans="5:6">
      <c r="E1064" s="47"/>
      <c r="F1064" s="48"/>
    </row>
    <row r="1065" spans="5:6">
      <c r="E1065" s="47"/>
      <c r="F1065" s="48"/>
    </row>
    <row r="1066" spans="5:6">
      <c r="E1066" s="47"/>
      <c r="F1066" s="48"/>
    </row>
    <row r="1067" spans="5:6">
      <c r="E1067" s="47"/>
      <c r="F1067" s="48"/>
    </row>
    <row r="1068" spans="5:6">
      <c r="E1068" s="47"/>
      <c r="F1068" s="48"/>
    </row>
    <row r="1069" spans="5:6">
      <c r="E1069" s="47"/>
      <c r="F1069" s="48"/>
    </row>
    <row r="1070" spans="5:6">
      <c r="E1070" s="47"/>
      <c r="F1070" s="48"/>
    </row>
    <row r="1071" spans="5:6">
      <c r="E1071" s="47"/>
      <c r="F1071" s="48"/>
    </row>
    <row r="1072" spans="5:6">
      <c r="E1072" s="47"/>
      <c r="F1072" s="48"/>
    </row>
    <row r="1073" spans="5:6">
      <c r="E1073" s="47"/>
      <c r="F1073" s="48"/>
    </row>
    <row r="1074" spans="5:6">
      <c r="E1074" s="47"/>
      <c r="F1074" s="48"/>
    </row>
    <row r="1075" spans="5:6">
      <c r="E1075" s="47"/>
      <c r="F1075" s="48"/>
    </row>
    <row r="1076" spans="5:6">
      <c r="E1076" s="47"/>
      <c r="F1076" s="48"/>
    </row>
    <row r="1077" spans="5:6">
      <c r="E1077" s="47"/>
      <c r="F1077" s="48"/>
    </row>
    <row r="1078" spans="5:6">
      <c r="E1078" s="47"/>
      <c r="F1078" s="48"/>
    </row>
    <row r="1079" spans="5:6">
      <c r="E1079" s="47"/>
      <c r="F1079" s="48"/>
    </row>
    <row r="1080" spans="5:6">
      <c r="E1080" s="47"/>
      <c r="F1080" s="48"/>
    </row>
    <row r="1081" spans="5:6">
      <c r="E1081" s="47"/>
      <c r="F1081" s="48"/>
    </row>
    <row r="1082" spans="5:6">
      <c r="E1082" s="47"/>
      <c r="F1082" s="48"/>
    </row>
    <row r="1083" spans="5:6">
      <c r="E1083" s="47"/>
      <c r="F1083" s="48"/>
    </row>
    <row r="1084" spans="5:6">
      <c r="E1084" s="47"/>
      <c r="F1084" s="48"/>
    </row>
    <row r="1085" spans="5:6">
      <c r="E1085" s="47"/>
      <c r="F1085" s="48"/>
    </row>
    <row r="1086" spans="5:6">
      <c r="E1086" s="47"/>
      <c r="F1086" s="48"/>
    </row>
    <row r="1087" spans="5:6">
      <c r="E1087" s="47"/>
      <c r="F1087" s="48"/>
    </row>
    <row r="1088" spans="5:6">
      <c r="E1088" s="47"/>
      <c r="F1088" s="48"/>
    </row>
    <row r="1089" spans="5:6">
      <c r="E1089" s="47"/>
      <c r="F1089" s="48"/>
    </row>
    <row r="1090" spans="5:6">
      <c r="E1090" s="47"/>
      <c r="F1090" s="48"/>
    </row>
    <row r="1091" spans="5:6">
      <c r="E1091" s="47"/>
      <c r="F1091" s="48"/>
    </row>
    <row r="1092" spans="5:6">
      <c r="E1092" s="47"/>
      <c r="F1092" s="48"/>
    </row>
    <row r="1093" spans="5:6">
      <c r="E1093" s="47"/>
      <c r="F1093" s="48"/>
    </row>
    <row r="1094" spans="5:6">
      <c r="E1094" s="47"/>
      <c r="F1094" s="48"/>
    </row>
    <row r="1095" spans="5:6">
      <c r="E1095" s="47"/>
      <c r="F1095" s="48"/>
    </row>
    <row r="1096" spans="5:6">
      <c r="E1096" s="47"/>
      <c r="F1096" s="48"/>
    </row>
    <row r="1097" spans="5:6">
      <c r="E1097" s="47"/>
      <c r="F1097" s="48"/>
    </row>
    <row r="1098" spans="5:6">
      <c r="E1098" s="47"/>
      <c r="F1098" s="48"/>
    </row>
    <row r="1099" spans="5:6">
      <c r="E1099" s="47"/>
      <c r="F1099" s="48"/>
    </row>
    <row r="1100" spans="5:6">
      <c r="E1100" s="47"/>
      <c r="F1100" s="48"/>
    </row>
    <row r="1101" spans="5:6">
      <c r="E1101" s="47"/>
      <c r="F1101" s="48"/>
    </row>
    <row r="1102" spans="5:6">
      <c r="E1102" s="47"/>
      <c r="F1102" s="48"/>
    </row>
    <row r="1103" spans="5:6">
      <c r="E1103" s="47"/>
      <c r="F1103" s="48"/>
    </row>
    <row r="1104" spans="5:6">
      <c r="E1104" s="47"/>
      <c r="F1104" s="48"/>
    </row>
    <row r="1105" spans="5:6">
      <c r="E1105" s="47"/>
      <c r="F1105" s="48"/>
    </row>
    <row r="1106" spans="5:6">
      <c r="E1106" s="47"/>
      <c r="F1106" s="48"/>
    </row>
    <row r="1107" spans="5:6">
      <c r="E1107" s="47"/>
      <c r="F1107" s="48"/>
    </row>
    <row r="1108" spans="5:6">
      <c r="E1108" s="47"/>
      <c r="F1108" s="48"/>
    </row>
    <row r="1109" spans="5:6">
      <c r="E1109" s="47"/>
      <c r="F1109" s="48"/>
    </row>
    <row r="1110" spans="5:6">
      <c r="E1110" s="47"/>
      <c r="F1110" s="48"/>
    </row>
    <row r="1111" spans="5:6">
      <c r="E1111" s="47"/>
      <c r="F1111" s="48"/>
    </row>
    <row r="1112" spans="5:6">
      <c r="E1112" s="47"/>
      <c r="F1112" s="48"/>
    </row>
    <row r="1113" spans="5:6">
      <c r="E1113" s="47"/>
      <c r="F1113" s="48"/>
    </row>
    <row r="1114" spans="5:6">
      <c r="E1114" s="47"/>
      <c r="F1114" s="48"/>
    </row>
    <row r="1115" spans="5:6">
      <c r="E1115" s="47"/>
      <c r="F1115" s="48"/>
    </row>
    <row r="1116" spans="5:6">
      <c r="E1116" s="47"/>
      <c r="F1116" s="48"/>
    </row>
    <row r="1117" spans="5:6">
      <c r="E1117" s="47"/>
      <c r="F1117" s="48"/>
    </row>
    <row r="1118" spans="5:6">
      <c r="E1118" s="47"/>
      <c r="F1118" s="48"/>
    </row>
    <row r="1119" spans="5:6">
      <c r="E1119" s="47"/>
      <c r="F1119" s="48"/>
    </row>
    <row r="1120" spans="5:6">
      <c r="E1120" s="47"/>
      <c r="F1120" s="48"/>
    </row>
    <row r="1121" spans="5:6">
      <c r="E1121" s="47"/>
      <c r="F1121" s="48"/>
    </row>
    <row r="1122" spans="5:6">
      <c r="E1122" s="47"/>
      <c r="F1122" s="48"/>
    </row>
    <row r="1123" spans="5:6">
      <c r="E1123" s="47"/>
      <c r="F1123" s="48"/>
    </row>
    <row r="1124" spans="5:6">
      <c r="E1124" s="47"/>
      <c r="F1124" s="48"/>
    </row>
    <row r="1125" spans="5:6">
      <c r="E1125" s="47"/>
      <c r="F1125" s="48"/>
    </row>
    <row r="1126" spans="5:6">
      <c r="E1126" s="47"/>
      <c r="F1126" s="48"/>
    </row>
    <row r="1127" spans="5:6">
      <c r="E1127" s="47"/>
      <c r="F1127" s="48"/>
    </row>
    <row r="1128" spans="5:6">
      <c r="E1128" s="47"/>
      <c r="F1128" s="48"/>
    </row>
    <row r="1129" spans="5:6">
      <c r="E1129" s="47"/>
      <c r="F1129" s="48"/>
    </row>
    <row r="1130" spans="5:6">
      <c r="E1130" s="47"/>
      <c r="F1130" s="48"/>
    </row>
    <row r="1131" spans="5:6">
      <c r="E1131" s="47"/>
      <c r="F1131" s="48"/>
    </row>
    <row r="1132" spans="5:6">
      <c r="E1132" s="47"/>
      <c r="F1132" s="48"/>
    </row>
    <row r="1133" spans="5:6">
      <c r="E1133" s="47"/>
      <c r="F1133" s="48"/>
    </row>
    <row r="1134" spans="5:6">
      <c r="E1134" s="47"/>
      <c r="F1134" s="48"/>
    </row>
    <row r="1135" spans="5:6">
      <c r="E1135" s="47"/>
      <c r="F1135" s="48"/>
    </row>
    <row r="1136" spans="5:6">
      <c r="E1136" s="47"/>
      <c r="F1136" s="48"/>
    </row>
    <row r="1137" spans="5:6">
      <c r="E1137" s="47"/>
      <c r="F1137" s="48"/>
    </row>
    <row r="1138" spans="5:6">
      <c r="E1138" s="47"/>
      <c r="F1138" s="48"/>
    </row>
    <row r="1139" spans="5:6">
      <c r="E1139" s="47"/>
      <c r="F1139" s="48"/>
    </row>
    <row r="1140" spans="5:6">
      <c r="E1140" s="47"/>
      <c r="F1140" s="48"/>
    </row>
    <row r="1141" spans="5:6">
      <c r="E1141" s="47"/>
      <c r="F1141" s="48"/>
    </row>
    <row r="1142" spans="5:6">
      <c r="E1142" s="47"/>
      <c r="F1142" s="48"/>
    </row>
    <row r="1143" spans="5:6">
      <c r="E1143" s="47"/>
      <c r="F1143" s="48"/>
    </row>
    <row r="1144" spans="5:6">
      <c r="E1144" s="47"/>
      <c r="F1144" s="48"/>
    </row>
    <row r="1145" spans="5:6">
      <c r="E1145" s="47"/>
      <c r="F1145" s="48"/>
    </row>
    <row r="1146" spans="5:6">
      <c r="E1146" s="47"/>
      <c r="F1146" s="48"/>
    </row>
    <row r="1147" spans="5:6">
      <c r="E1147" s="47"/>
      <c r="F1147" s="48"/>
    </row>
    <row r="1148" spans="5:6">
      <c r="E1148" s="47"/>
      <c r="F1148" s="48"/>
    </row>
    <row r="1149" spans="5:6">
      <c r="E1149" s="47"/>
      <c r="F1149" s="48"/>
    </row>
    <row r="1150" spans="5:6">
      <c r="E1150" s="47"/>
      <c r="F1150" s="48"/>
    </row>
    <row r="1151" spans="5:6">
      <c r="E1151" s="47"/>
      <c r="F1151" s="48"/>
    </row>
    <row r="1152" spans="5:6">
      <c r="E1152" s="47"/>
      <c r="F1152" s="48"/>
    </row>
    <row r="1153" spans="5:6">
      <c r="E1153" s="47"/>
      <c r="F1153" s="48"/>
    </row>
    <row r="1154" spans="5:6">
      <c r="E1154" s="47"/>
      <c r="F1154" s="48"/>
    </row>
    <row r="1155" spans="5:6">
      <c r="E1155" s="47"/>
      <c r="F1155" s="48"/>
    </row>
    <row r="1156" spans="5:6">
      <c r="E1156" s="47"/>
      <c r="F1156" s="48"/>
    </row>
    <row r="1157" spans="5:6">
      <c r="E1157" s="47"/>
      <c r="F1157" s="48"/>
    </row>
    <row r="1158" spans="5:6">
      <c r="E1158" s="47"/>
      <c r="F1158" s="48"/>
    </row>
    <row r="1159" spans="5:6">
      <c r="E1159" s="47"/>
      <c r="F1159" s="48"/>
    </row>
    <row r="1160" spans="5:6">
      <c r="E1160" s="47"/>
      <c r="F1160" s="48"/>
    </row>
    <row r="1161" spans="5:6">
      <c r="E1161" s="47"/>
      <c r="F1161" s="48"/>
    </row>
    <row r="1162" spans="5:6">
      <c r="E1162" s="47"/>
      <c r="F1162" s="48"/>
    </row>
    <row r="1163" spans="5:6">
      <c r="E1163" s="47"/>
      <c r="F1163" s="48"/>
    </row>
    <row r="1164" spans="5:6">
      <c r="E1164" s="47"/>
      <c r="F1164" s="48"/>
    </row>
    <row r="1165" spans="5:6">
      <c r="E1165" s="47"/>
      <c r="F1165" s="48"/>
    </row>
    <row r="1166" spans="5:6">
      <c r="E1166" s="47"/>
      <c r="F1166" s="48"/>
    </row>
    <row r="1167" spans="5:6">
      <c r="E1167" s="47"/>
      <c r="F1167" s="48"/>
    </row>
    <row r="1168" spans="5:6">
      <c r="E1168" s="47"/>
      <c r="F1168" s="48"/>
    </row>
    <row r="1169" spans="5:6">
      <c r="E1169" s="47"/>
      <c r="F1169" s="48"/>
    </row>
    <row r="1170" spans="5:6">
      <c r="E1170" s="47"/>
      <c r="F1170" s="48"/>
    </row>
    <row r="1171" spans="5:6">
      <c r="E1171" s="47"/>
      <c r="F1171" s="48"/>
    </row>
    <row r="1172" spans="5:6">
      <c r="E1172" s="47"/>
      <c r="F1172" s="48"/>
    </row>
    <row r="1173" spans="5:6">
      <c r="E1173" s="47"/>
      <c r="F1173" s="48"/>
    </row>
    <row r="1174" spans="5:6">
      <c r="E1174" s="47"/>
      <c r="F1174" s="48"/>
    </row>
    <row r="1175" spans="5:6">
      <c r="E1175" s="47"/>
      <c r="F1175" s="48"/>
    </row>
    <row r="1176" spans="5:6">
      <c r="E1176" s="47"/>
      <c r="F1176" s="48"/>
    </row>
    <row r="1177" spans="5:6">
      <c r="E1177" s="47"/>
      <c r="F1177" s="48"/>
    </row>
    <row r="1178" spans="5:6">
      <c r="E1178" s="47"/>
      <c r="F1178" s="48"/>
    </row>
    <row r="1179" spans="5:6">
      <c r="E1179" s="47"/>
      <c r="F1179" s="48"/>
    </row>
    <row r="1180" spans="5:6">
      <c r="E1180" s="47"/>
      <c r="F1180" s="48"/>
    </row>
    <row r="1181" spans="5:6">
      <c r="E1181" s="47"/>
      <c r="F1181" s="48"/>
    </row>
    <row r="1182" spans="5:6">
      <c r="E1182" s="47"/>
      <c r="F1182" s="48"/>
    </row>
    <row r="1183" spans="5:6">
      <c r="E1183" s="47"/>
      <c r="F1183" s="48"/>
    </row>
    <row r="1184" spans="5:6">
      <c r="E1184" s="47"/>
      <c r="F1184" s="48"/>
    </row>
    <row r="1185" spans="5:6">
      <c r="E1185" s="47"/>
      <c r="F1185" s="48"/>
    </row>
    <row r="1186" spans="5:6">
      <c r="E1186" s="47"/>
      <c r="F1186" s="48"/>
    </row>
    <row r="1187" spans="5:6">
      <c r="E1187" s="47"/>
      <c r="F1187" s="48"/>
    </row>
    <row r="1188" spans="5:6">
      <c r="E1188" s="47"/>
      <c r="F1188" s="48"/>
    </row>
    <row r="1189" spans="5:6">
      <c r="E1189" s="47"/>
      <c r="F1189" s="48"/>
    </row>
    <row r="1190" spans="5:6">
      <c r="E1190" s="47"/>
      <c r="F1190" s="48"/>
    </row>
    <row r="1191" spans="5:6">
      <c r="E1191" s="47"/>
      <c r="F1191" s="48"/>
    </row>
    <row r="1192" spans="5:6">
      <c r="E1192" s="47"/>
      <c r="F1192" s="48"/>
    </row>
    <row r="1193" spans="5:6">
      <c r="E1193" s="47"/>
      <c r="F1193" s="48"/>
    </row>
    <row r="1194" spans="5:6">
      <c r="E1194" s="47"/>
      <c r="F1194" s="48"/>
    </row>
    <row r="1195" spans="5:6">
      <c r="E1195" s="47"/>
      <c r="F1195" s="48"/>
    </row>
    <row r="1196" spans="5:6">
      <c r="E1196" s="47"/>
      <c r="F1196" s="48"/>
    </row>
    <row r="1197" spans="5:6">
      <c r="E1197" s="47"/>
      <c r="F1197" s="48"/>
    </row>
    <row r="1198" spans="5:6">
      <c r="E1198" s="47"/>
      <c r="F1198" s="48"/>
    </row>
    <row r="1199" spans="5:6">
      <c r="E1199" s="47"/>
      <c r="F1199" s="48"/>
    </row>
    <row r="1200" spans="5:6">
      <c r="E1200" s="47"/>
      <c r="F1200" s="48"/>
    </row>
    <row r="1201" spans="5:6">
      <c r="E1201" s="47"/>
      <c r="F1201" s="48"/>
    </row>
    <row r="1202" spans="5:6">
      <c r="E1202" s="47"/>
      <c r="F1202" s="48"/>
    </row>
    <row r="1203" spans="5:6">
      <c r="E1203" s="47"/>
      <c r="F1203" s="48"/>
    </row>
    <row r="1204" spans="5:6">
      <c r="E1204" s="47"/>
      <c r="F1204" s="48"/>
    </row>
    <row r="1205" spans="5:6">
      <c r="E1205" s="47"/>
      <c r="F1205" s="48"/>
    </row>
    <row r="1206" spans="5:6">
      <c r="E1206" s="47"/>
      <c r="F1206" s="48"/>
    </row>
    <row r="1207" spans="5:6">
      <c r="E1207" s="47"/>
      <c r="F1207" s="48"/>
    </row>
    <row r="1208" spans="5:6">
      <c r="E1208" s="47"/>
      <c r="F1208" s="48"/>
    </row>
    <row r="1209" spans="5:6">
      <c r="E1209" s="47"/>
      <c r="F1209" s="48"/>
    </row>
    <row r="1210" spans="5:6">
      <c r="E1210" s="47"/>
      <c r="F1210" s="48"/>
    </row>
    <row r="1211" spans="5:6">
      <c r="E1211" s="47"/>
      <c r="F1211" s="48"/>
    </row>
    <row r="1212" spans="5:6">
      <c r="E1212" s="47"/>
      <c r="F1212" s="48"/>
    </row>
    <row r="1213" spans="5:6">
      <c r="E1213" s="47"/>
      <c r="F1213" s="48"/>
    </row>
    <row r="1214" spans="5:6">
      <c r="E1214" s="47"/>
      <c r="F1214" s="48"/>
    </row>
    <row r="1215" spans="5:6">
      <c r="E1215" s="47"/>
      <c r="F1215" s="48"/>
    </row>
    <row r="1216" spans="5:6">
      <c r="E1216" s="47"/>
      <c r="F1216" s="48"/>
    </row>
    <row r="1217" spans="5:6">
      <c r="E1217" s="47"/>
      <c r="F1217" s="48"/>
    </row>
    <row r="1218" spans="5:6">
      <c r="E1218" s="47"/>
      <c r="F1218" s="48"/>
    </row>
    <row r="1219" spans="5:6">
      <c r="E1219" s="47"/>
      <c r="F1219" s="48"/>
    </row>
    <row r="1220" spans="5:6">
      <c r="E1220" s="47"/>
      <c r="F1220" s="48"/>
    </row>
    <row r="1221" spans="5:6">
      <c r="E1221" s="47"/>
      <c r="F1221" s="48"/>
    </row>
    <row r="1222" spans="5:6">
      <c r="E1222" s="47"/>
      <c r="F1222" s="48"/>
    </row>
    <row r="1223" spans="5:6">
      <c r="E1223" s="47"/>
      <c r="F1223" s="48"/>
    </row>
    <row r="1224" spans="5:6">
      <c r="E1224" s="47"/>
      <c r="F1224" s="48"/>
    </row>
    <row r="1225" spans="5:6">
      <c r="E1225" s="47"/>
      <c r="F1225" s="48"/>
    </row>
    <row r="1226" spans="5:6">
      <c r="E1226" s="47"/>
      <c r="F1226" s="48"/>
    </row>
    <row r="1227" spans="5:6">
      <c r="E1227" s="47"/>
      <c r="F1227" s="48"/>
    </row>
    <row r="1228" spans="5:6">
      <c r="E1228" s="47"/>
      <c r="F1228" s="48"/>
    </row>
    <row r="1229" spans="5:6">
      <c r="E1229" s="47"/>
      <c r="F1229" s="48"/>
    </row>
    <row r="1230" spans="5:6">
      <c r="E1230" s="47"/>
      <c r="F1230" s="48"/>
    </row>
    <row r="1231" spans="5:6">
      <c r="E1231" s="47"/>
      <c r="F1231" s="48"/>
    </row>
    <row r="1232" spans="5:6">
      <c r="E1232" s="47"/>
      <c r="F1232" s="48"/>
    </row>
    <row r="1233" spans="5:6">
      <c r="E1233" s="47"/>
      <c r="F1233" s="48"/>
    </row>
    <row r="1234" spans="5:6">
      <c r="E1234" s="47"/>
      <c r="F1234" s="48"/>
    </row>
    <row r="1235" spans="5:6">
      <c r="E1235" s="47"/>
      <c r="F1235" s="48"/>
    </row>
    <row r="1236" spans="5:6">
      <c r="E1236" s="47"/>
      <c r="F1236" s="48"/>
    </row>
    <row r="1237" spans="5:6">
      <c r="E1237" s="47"/>
      <c r="F1237" s="48"/>
    </row>
    <row r="1238" spans="5:6">
      <c r="E1238" s="47"/>
      <c r="F1238" s="48"/>
    </row>
    <row r="1239" spans="5:6">
      <c r="E1239" s="47"/>
      <c r="F1239" s="48"/>
    </row>
    <row r="1240" spans="5:6">
      <c r="E1240" s="47"/>
      <c r="F1240" s="48"/>
    </row>
    <row r="1241" spans="5:6">
      <c r="E1241" s="47"/>
      <c r="F1241" s="48"/>
    </row>
    <row r="1242" spans="5:6">
      <c r="E1242" s="47"/>
      <c r="F1242" s="48"/>
    </row>
    <row r="1243" spans="5:6">
      <c r="E1243" s="47"/>
      <c r="F1243" s="48"/>
    </row>
    <row r="1244" spans="5:6">
      <c r="E1244" s="47"/>
      <c r="F1244" s="48"/>
    </row>
    <row r="1245" spans="5:6">
      <c r="E1245" s="47"/>
      <c r="F1245" s="48"/>
    </row>
    <row r="1246" spans="5:6">
      <c r="E1246" s="47"/>
      <c r="F1246" s="48"/>
    </row>
    <row r="1247" spans="5:6">
      <c r="E1247" s="47"/>
      <c r="F1247" s="48"/>
    </row>
    <row r="1248" spans="5:6">
      <c r="E1248" s="47"/>
      <c r="F1248" s="48"/>
    </row>
    <row r="1249" spans="5:6">
      <c r="E1249" s="47"/>
      <c r="F1249" s="48"/>
    </row>
    <row r="1250" spans="5:6">
      <c r="E1250" s="47"/>
      <c r="F1250" s="48"/>
    </row>
    <row r="1251" spans="5:6">
      <c r="E1251" s="47"/>
      <c r="F1251" s="48"/>
    </row>
    <row r="1252" spans="5:6">
      <c r="E1252" s="47"/>
      <c r="F1252" s="48"/>
    </row>
    <row r="1253" spans="5:6">
      <c r="E1253" s="47"/>
      <c r="F1253" s="48"/>
    </row>
    <row r="1254" spans="5:6">
      <c r="E1254" s="47"/>
      <c r="F1254" s="48"/>
    </row>
    <row r="1255" spans="5:6">
      <c r="E1255" s="47"/>
      <c r="F1255" s="48"/>
    </row>
    <row r="1256" spans="5:6">
      <c r="E1256" s="47"/>
      <c r="F1256" s="48"/>
    </row>
    <row r="1257" spans="5:6">
      <c r="E1257" s="47"/>
      <c r="F1257" s="48"/>
    </row>
    <row r="1258" spans="5:6">
      <c r="E1258" s="47"/>
      <c r="F1258" s="48"/>
    </row>
    <row r="1259" spans="5:6">
      <c r="E1259" s="47"/>
      <c r="F1259" s="48"/>
    </row>
    <row r="1260" spans="5:6">
      <c r="E1260" s="47"/>
      <c r="F1260" s="48"/>
    </row>
    <row r="1261" spans="5:6">
      <c r="E1261" s="47"/>
      <c r="F1261" s="48"/>
    </row>
    <row r="1262" spans="5:6">
      <c r="E1262" s="47"/>
      <c r="F1262" s="48"/>
    </row>
    <row r="1263" spans="5:6">
      <c r="E1263" s="47"/>
      <c r="F1263" s="48"/>
    </row>
    <row r="1264" spans="5:6">
      <c r="E1264" s="47"/>
      <c r="F1264" s="48"/>
    </row>
    <row r="1265" spans="5:6">
      <c r="E1265" s="47"/>
      <c r="F1265" s="48"/>
    </row>
    <row r="1266" spans="5:6">
      <c r="E1266" s="47"/>
      <c r="F1266" s="48"/>
    </row>
    <row r="1267" spans="5:6">
      <c r="E1267" s="47"/>
      <c r="F1267" s="48"/>
    </row>
    <row r="1268" spans="5:6">
      <c r="E1268" s="47"/>
      <c r="F1268" s="48"/>
    </row>
    <row r="1269" spans="5:6">
      <c r="E1269" s="47"/>
      <c r="F1269" s="48"/>
    </row>
    <row r="1270" spans="5:6">
      <c r="E1270" s="47"/>
      <c r="F1270" s="48"/>
    </row>
    <row r="1271" spans="5:6">
      <c r="E1271" s="47"/>
      <c r="F1271" s="48"/>
    </row>
    <row r="1272" spans="5:6">
      <c r="E1272" s="47"/>
      <c r="F1272" s="48"/>
    </row>
    <row r="1273" spans="5:6">
      <c r="E1273" s="47"/>
      <c r="F1273" s="48"/>
    </row>
    <row r="1274" spans="5:6">
      <c r="E1274" s="47"/>
      <c r="F1274" s="48"/>
    </row>
    <row r="1275" spans="5:6">
      <c r="E1275" s="47"/>
      <c r="F1275" s="48"/>
    </row>
    <row r="1276" spans="5:6">
      <c r="E1276" s="47"/>
      <c r="F1276" s="48"/>
    </row>
    <row r="1277" spans="5:6">
      <c r="E1277" s="47"/>
      <c r="F1277" s="48"/>
    </row>
    <row r="1278" spans="5:6">
      <c r="E1278" s="47"/>
      <c r="F1278" s="48"/>
    </row>
    <row r="1279" spans="5:6">
      <c r="E1279" s="47"/>
      <c r="F1279" s="48"/>
    </row>
    <row r="1280" spans="5:6">
      <c r="E1280" s="47"/>
      <c r="F1280" s="48"/>
    </row>
    <row r="1281" spans="5:6">
      <c r="E1281" s="47"/>
      <c r="F1281" s="48"/>
    </row>
    <row r="1282" spans="5:6">
      <c r="E1282" s="47"/>
      <c r="F1282" s="48"/>
    </row>
    <row r="1283" spans="5:6">
      <c r="E1283" s="47"/>
      <c r="F1283" s="48"/>
    </row>
    <row r="1284" spans="5:6">
      <c r="E1284" s="47"/>
      <c r="F1284" s="48"/>
    </row>
    <row r="1285" spans="5:6">
      <c r="E1285" s="47"/>
      <c r="F1285" s="48"/>
    </row>
    <row r="1286" spans="5:6">
      <c r="E1286" s="47"/>
      <c r="F1286" s="48"/>
    </row>
    <row r="1287" spans="5:6">
      <c r="E1287" s="47"/>
      <c r="F1287" s="48"/>
    </row>
    <row r="1288" spans="5:6">
      <c r="E1288" s="47"/>
      <c r="F1288" s="48"/>
    </row>
    <row r="1289" spans="5:6">
      <c r="E1289" s="47"/>
      <c r="F1289" s="48"/>
    </row>
    <row r="1290" spans="5:6">
      <c r="E1290" s="47"/>
      <c r="F1290" s="48"/>
    </row>
    <row r="1291" spans="5:6">
      <c r="E1291" s="47"/>
      <c r="F1291" s="48"/>
    </row>
    <row r="1292" spans="5:6">
      <c r="E1292" s="47"/>
      <c r="F1292" s="48"/>
    </row>
    <row r="1293" spans="5:6">
      <c r="E1293" s="47"/>
      <c r="F1293" s="48"/>
    </row>
    <row r="1294" spans="5:6">
      <c r="E1294" s="47"/>
      <c r="F1294" s="48"/>
    </row>
    <row r="1295" spans="5:6">
      <c r="E1295" s="47"/>
      <c r="F1295" s="48"/>
    </row>
    <row r="1296" spans="5:6">
      <c r="E1296" s="47"/>
      <c r="F1296" s="48"/>
    </row>
    <row r="1297" spans="5:6">
      <c r="E1297" s="47"/>
      <c r="F1297" s="48"/>
    </row>
    <row r="1298" spans="5:6">
      <c r="E1298" s="47"/>
      <c r="F1298" s="48"/>
    </row>
    <row r="1299" spans="5:6">
      <c r="E1299" s="47"/>
      <c r="F1299" s="48"/>
    </row>
    <row r="1300" spans="5:6">
      <c r="E1300" s="47"/>
      <c r="F1300" s="48"/>
    </row>
    <row r="1301" spans="5:6">
      <c r="E1301" s="47"/>
      <c r="F1301" s="48"/>
    </row>
    <row r="1302" spans="5:6">
      <c r="E1302" s="47"/>
      <c r="F1302" s="48"/>
    </row>
    <row r="1303" spans="5:6">
      <c r="E1303" s="47"/>
      <c r="F1303" s="48"/>
    </row>
    <row r="1304" spans="5:6">
      <c r="E1304" s="47"/>
      <c r="F1304" s="48"/>
    </row>
    <row r="1305" spans="5:6">
      <c r="E1305" s="47"/>
      <c r="F1305" s="48"/>
    </row>
    <row r="1306" spans="5:6">
      <c r="E1306" s="47"/>
      <c r="F1306" s="48"/>
    </row>
    <row r="1307" spans="5:6">
      <c r="E1307" s="47"/>
      <c r="F1307" s="48"/>
    </row>
    <row r="1308" spans="5:6">
      <c r="E1308" s="47"/>
      <c r="F1308" s="48"/>
    </row>
    <row r="1309" spans="5:6">
      <c r="E1309" s="47"/>
      <c r="F1309" s="48"/>
    </row>
    <row r="1310" spans="5:6">
      <c r="E1310" s="47"/>
      <c r="F1310" s="48"/>
    </row>
    <row r="1311" spans="5:6">
      <c r="E1311" s="47"/>
      <c r="F1311" s="48"/>
    </row>
    <row r="1312" spans="5:6">
      <c r="E1312" s="47"/>
      <c r="F1312" s="48"/>
    </row>
    <row r="1313" spans="5:6">
      <c r="E1313" s="47"/>
      <c r="F1313" s="48"/>
    </row>
    <row r="1314" spans="5:6">
      <c r="E1314" s="47"/>
      <c r="F1314" s="48"/>
    </row>
    <row r="1315" spans="5:6">
      <c r="E1315" s="47"/>
      <c r="F1315" s="48"/>
    </row>
    <row r="1316" spans="5:6">
      <c r="E1316" s="47"/>
      <c r="F1316" s="48"/>
    </row>
    <row r="1317" spans="5:6">
      <c r="E1317" s="47"/>
      <c r="F1317" s="48"/>
    </row>
    <row r="1318" spans="5:6">
      <c r="E1318" s="47"/>
      <c r="F1318" s="48"/>
    </row>
    <row r="1319" spans="5:6">
      <c r="E1319" s="47"/>
      <c r="F1319" s="48"/>
    </row>
    <row r="1320" spans="5:6">
      <c r="E1320" s="47"/>
      <c r="F1320" s="48"/>
    </row>
    <row r="1321" spans="5:6">
      <c r="E1321" s="47"/>
      <c r="F1321" s="48"/>
    </row>
    <row r="1322" spans="5:6">
      <c r="E1322" s="47"/>
      <c r="F1322" s="48"/>
    </row>
    <row r="1323" spans="5:6">
      <c r="E1323" s="47"/>
      <c r="F1323" s="48"/>
    </row>
    <row r="1324" spans="5:6">
      <c r="E1324" s="47"/>
      <c r="F1324" s="48"/>
    </row>
    <row r="1325" spans="5:6">
      <c r="E1325" s="47"/>
      <c r="F1325" s="48"/>
    </row>
    <row r="1326" spans="5:6">
      <c r="E1326" s="47"/>
      <c r="F1326" s="48"/>
    </row>
    <row r="1327" spans="5:6">
      <c r="E1327" s="47"/>
      <c r="F1327" s="48"/>
    </row>
    <row r="1328" spans="5:6">
      <c r="E1328" s="47"/>
      <c r="F1328" s="48"/>
    </row>
    <row r="1329" spans="5:6">
      <c r="E1329" s="47"/>
      <c r="F1329" s="48"/>
    </row>
    <row r="1330" spans="5:6">
      <c r="E1330" s="47"/>
      <c r="F1330" s="48"/>
    </row>
    <row r="1331" spans="5:6">
      <c r="E1331" s="47"/>
      <c r="F1331" s="48"/>
    </row>
    <row r="1332" spans="5:6">
      <c r="E1332" s="47"/>
      <c r="F1332" s="48"/>
    </row>
    <row r="1333" spans="5:6">
      <c r="E1333" s="47"/>
      <c r="F1333" s="48"/>
    </row>
    <row r="1334" spans="5:6">
      <c r="E1334" s="47"/>
      <c r="F1334" s="48"/>
    </row>
    <row r="1335" spans="5:6">
      <c r="E1335" s="47"/>
      <c r="F1335" s="48"/>
    </row>
    <row r="1336" spans="5:6">
      <c r="E1336" s="47"/>
      <c r="F1336" s="48"/>
    </row>
    <row r="1337" spans="5:6">
      <c r="E1337" s="47"/>
      <c r="F1337" s="48"/>
    </row>
    <row r="1338" spans="5:6">
      <c r="E1338" s="47"/>
      <c r="F1338" s="48"/>
    </row>
    <row r="1339" spans="5:6">
      <c r="E1339" s="47"/>
      <c r="F1339" s="48"/>
    </row>
    <row r="1340" spans="5:6">
      <c r="E1340" s="47"/>
      <c r="F1340" s="48"/>
    </row>
    <row r="1341" spans="5:6">
      <c r="E1341" s="47"/>
      <c r="F1341" s="48"/>
    </row>
    <row r="1342" spans="5:6">
      <c r="E1342" s="47"/>
      <c r="F1342" s="48"/>
    </row>
    <row r="1343" spans="5:6">
      <c r="E1343" s="47"/>
      <c r="F1343" s="48"/>
    </row>
    <row r="1344" spans="5:6">
      <c r="E1344" s="47"/>
      <c r="F1344" s="48"/>
    </row>
    <row r="1345" spans="5:6">
      <c r="E1345" s="47"/>
      <c r="F1345" s="48"/>
    </row>
    <row r="1346" spans="5:6">
      <c r="E1346" s="47"/>
      <c r="F1346" s="48"/>
    </row>
    <row r="1347" spans="5:6">
      <c r="E1347" s="47"/>
      <c r="F1347" s="48"/>
    </row>
    <row r="1348" spans="5:6">
      <c r="E1348" s="47"/>
      <c r="F1348" s="48"/>
    </row>
    <row r="1349" spans="5:6">
      <c r="E1349" s="47"/>
      <c r="F1349" s="48"/>
    </row>
    <row r="1350" spans="5:6">
      <c r="E1350" s="47"/>
      <c r="F1350" s="48"/>
    </row>
    <row r="1351" spans="5:6">
      <c r="E1351" s="47"/>
      <c r="F1351" s="48"/>
    </row>
    <row r="1352" spans="5:6">
      <c r="E1352" s="47"/>
      <c r="F1352" s="48"/>
    </row>
    <row r="1353" spans="5:6">
      <c r="E1353" s="47"/>
      <c r="F1353" s="48"/>
    </row>
    <row r="1354" spans="5:6">
      <c r="E1354" s="47"/>
      <c r="F1354" s="48"/>
    </row>
    <row r="1355" spans="5:6">
      <c r="E1355" s="47"/>
      <c r="F1355" s="48"/>
    </row>
    <row r="1356" spans="5:6">
      <c r="E1356" s="47"/>
      <c r="F1356" s="48"/>
    </row>
    <row r="1357" spans="5:6">
      <c r="E1357" s="47"/>
      <c r="F1357" s="48"/>
    </row>
    <row r="1358" spans="5:6">
      <c r="E1358" s="47"/>
      <c r="F1358" s="48"/>
    </row>
    <row r="1359" spans="5:6">
      <c r="E1359" s="47"/>
      <c r="F1359" s="48"/>
    </row>
    <row r="1360" spans="5:6">
      <c r="E1360" s="47"/>
      <c r="F1360" s="48"/>
    </row>
    <row r="1361" spans="5:6">
      <c r="E1361" s="47"/>
      <c r="F1361" s="48"/>
    </row>
    <row r="1362" spans="5:6">
      <c r="E1362" s="47"/>
      <c r="F1362" s="48"/>
    </row>
    <row r="1363" spans="5:6">
      <c r="E1363" s="47"/>
      <c r="F1363" s="48"/>
    </row>
    <row r="1364" spans="5:6">
      <c r="E1364" s="47"/>
      <c r="F1364" s="48"/>
    </row>
    <row r="1365" spans="5:6">
      <c r="E1365" s="47"/>
      <c r="F1365" s="48"/>
    </row>
    <row r="1366" spans="5:6">
      <c r="E1366" s="47"/>
      <c r="F1366" s="48"/>
    </row>
    <row r="1367" spans="5:6">
      <c r="E1367" s="47"/>
      <c r="F1367" s="48"/>
    </row>
    <row r="1368" spans="5:6">
      <c r="E1368" s="47"/>
      <c r="F1368" s="48"/>
    </row>
    <row r="1369" spans="5:6">
      <c r="E1369" s="47"/>
      <c r="F1369" s="48"/>
    </row>
    <row r="1370" spans="5:6">
      <c r="E1370" s="47"/>
      <c r="F1370" s="48"/>
    </row>
    <row r="1371" spans="5:6">
      <c r="E1371" s="47"/>
      <c r="F1371" s="48"/>
    </row>
    <row r="1372" spans="5:6">
      <c r="E1372" s="47"/>
      <c r="F1372" s="48"/>
    </row>
    <row r="1373" spans="5:6">
      <c r="E1373" s="47"/>
      <c r="F1373" s="48"/>
    </row>
    <row r="1374" spans="5:6">
      <c r="E1374" s="47"/>
      <c r="F1374" s="48"/>
    </row>
    <row r="1375" spans="5:6">
      <c r="E1375" s="47"/>
      <c r="F1375" s="48"/>
    </row>
    <row r="1376" spans="5:6">
      <c r="E1376" s="47"/>
      <c r="F1376" s="48"/>
    </row>
    <row r="1377" spans="5:6">
      <c r="E1377" s="47"/>
      <c r="F1377" s="48"/>
    </row>
    <row r="1378" spans="5:6">
      <c r="E1378" s="47"/>
      <c r="F1378" s="48"/>
    </row>
    <row r="1379" spans="5:6">
      <c r="E1379" s="47"/>
      <c r="F1379" s="48"/>
    </row>
    <row r="1380" spans="5:6">
      <c r="E1380" s="47"/>
      <c r="F1380" s="48"/>
    </row>
    <row r="1381" spans="5:6">
      <c r="E1381" s="47"/>
      <c r="F1381" s="48"/>
    </row>
    <row r="1382" spans="5:6">
      <c r="E1382" s="47"/>
      <c r="F1382" s="48"/>
    </row>
    <row r="1383" spans="5:6">
      <c r="E1383" s="47"/>
      <c r="F1383" s="48"/>
    </row>
    <row r="1384" spans="5:6">
      <c r="E1384" s="47"/>
      <c r="F1384" s="48"/>
    </row>
    <row r="1385" spans="5:6">
      <c r="E1385" s="47"/>
      <c r="F1385" s="48"/>
    </row>
    <row r="1386" spans="5:6">
      <c r="E1386" s="47"/>
      <c r="F1386" s="48"/>
    </row>
    <row r="1387" spans="5:6">
      <c r="E1387" s="47"/>
      <c r="F1387" s="48"/>
    </row>
    <row r="1388" spans="5:6">
      <c r="E1388" s="47"/>
      <c r="F1388" s="48"/>
    </row>
    <row r="1389" spans="5:6">
      <c r="E1389" s="47"/>
      <c r="F1389" s="48"/>
    </row>
    <row r="1390" spans="5:6">
      <c r="E1390" s="47"/>
      <c r="F1390" s="48"/>
    </row>
    <row r="1391" spans="5:6">
      <c r="E1391" s="47"/>
      <c r="F1391" s="48"/>
    </row>
    <row r="1392" spans="5:6">
      <c r="E1392" s="47"/>
      <c r="F1392" s="48"/>
    </row>
    <row r="1393" spans="5:6">
      <c r="E1393" s="47"/>
      <c r="F1393" s="48"/>
    </row>
    <row r="1394" spans="5:6">
      <c r="E1394" s="47"/>
      <c r="F1394" s="48"/>
    </row>
    <row r="1395" spans="5:6">
      <c r="E1395" s="47"/>
      <c r="F1395" s="48"/>
    </row>
    <row r="1396" spans="5:6">
      <c r="E1396" s="47"/>
      <c r="F1396" s="48"/>
    </row>
    <row r="1397" spans="5:6">
      <c r="E1397" s="47"/>
      <c r="F1397" s="48"/>
    </row>
    <row r="1398" spans="5:6">
      <c r="E1398" s="47"/>
      <c r="F1398" s="48"/>
    </row>
    <row r="1399" spans="5:6">
      <c r="E1399" s="47"/>
      <c r="F1399" s="48"/>
    </row>
    <row r="1400" spans="5:6">
      <c r="E1400" s="47"/>
      <c r="F1400" s="48"/>
    </row>
    <row r="1401" spans="5:6">
      <c r="E1401" s="47"/>
      <c r="F1401" s="48"/>
    </row>
    <row r="1402" spans="5:6">
      <c r="E1402" s="47"/>
      <c r="F1402" s="48"/>
    </row>
    <row r="1403" spans="5:6">
      <c r="E1403" s="47"/>
      <c r="F1403" s="48"/>
    </row>
    <row r="1404" spans="5:6">
      <c r="E1404" s="47"/>
      <c r="F1404" s="48"/>
    </row>
    <row r="1405" spans="5:6">
      <c r="E1405" s="47"/>
      <c r="F1405" s="48"/>
    </row>
    <row r="1406" spans="5:6">
      <c r="E1406" s="47"/>
      <c r="F1406" s="48"/>
    </row>
    <row r="1407" spans="5:6">
      <c r="E1407" s="47"/>
      <c r="F1407" s="48"/>
    </row>
    <row r="1408" spans="5:6">
      <c r="E1408" s="47"/>
      <c r="F1408" s="48"/>
    </row>
    <row r="1409" spans="5:6">
      <c r="E1409" s="47"/>
      <c r="F1409" s="48"/>
    </row>
    <row r="1410" spans="5:6">
      <c r="E1410" s="47"/>
      <c r="F1410" s="48"/>
    </row>
    <row r="1411" spans="5:6">
      <c r="E1411" s="47"/>
      <c r="F1411" s="48"/>
    </row>
    <row r="1412" spans="5:6">
      <c r="E1412" s="47"/>
      <c r="F1412" s="48"/>
    </row>
    <row r="1413" spans="5:6">
      <c r="E1413" s="47"/>
      <c r="F1413" s="48"/>
    </row>
    <row r="1414" spans="5:6">
      <c r="E1414" s="47"/>
      <c r="F1414" s="48"/>
    </row>
    <row r="1415" spans="5:6">
      <c r="E1415" s="47"/>
      <c r="F1415" s="48"/>
    </row>
    <row r="1416" spans="5:6">
      <c r="E1416" s="47"/>
      <c r="F1416" s="48"/>
    </row>
    <row r="1417" spans="5:6">
      <c r="E1417" s="47"/>
      <c r="F1417" s="48"/>
    </row>
    <row r="1418" spans="5:6">
      <c r="E1418" s="47"/>
      <c r="F1418" s="48"/>
    </row>
    <row r="1419" spans="5:6">
      <c r="E1419" s="47"/>
      <c r="F1419" s="48"/>
    </row>
    <row r="1420" spans="5:6">
      <c r="E1420" s="47"/>
      <c r="F1420" s="48"/>
    </row>
    <row r="1421" spans="5:6">
      <c r="E1421" s="47"/>
      <c r="F1421" s="48"/>
    </row>
    <row r="1422" spans="5:6">
      <c r="E1422" s="47"/>
      <c r="F1422" s="48"/>
    </row>
    <row r="1423" spans="5:6">
      <c r="E1423" s="47"/>
      <c r="F1423" s="48"/>
    </row>
    <row r="1424" spans="5:6">
      <c r="E1424" s="47"/>
      <c r="F1424" s="48"/>
    </row>
    <row r="1425" spans="5:6">
      <c r="E1425" s="47"/>
      <c r="F1425" s="48"/>
    </row>
    <row r="1426" spans="5:6">
      <c r="E1426" s="47"/>
      <c r="F1426" s="48"/>
    </row>
    <row r="1427" spans="5:6">
      <c r="E1427" s="47"/>
      <c r="F1427" s="48"/>
    </row>
    <row r="1428" spans="5:6">
      <c r="E1428" s="47"/>
      <c r="F1428" s="48"/>
    </row>
    <row r="1429" spans="5:6">
      <c r="E1429" s="47"/>
      <c r="F1429" s="48"/>
    </row>
    <row r="1430" spans="5:6">
      <c r="E1430" s="47"/>
      <c r="F1430" s="48"/>
    </row>
    <row r="1431" spans="5:6">
      <c r="E1431" s="47"/>
      <c r="F1431" s="48"/>
    </row>
    <row r="1432" spans="5:6">
      <c r="E1432" s="47"/>
      <c r="F1432" s="48"/>
    </row>
    <row r="1433" spans="5:6">
      <c r="E1433" s="47"/>
      <c r="F1433" s="48"/>
    </row>
    <row r="1434" spans="5:6">
      <c r="E1434" s="47"/>
      <c r="F1434" s="48"/>
    </row>
    <row r="1435" spans="5:6">
      <c r="E1435" s="47"/>
      <c r="F1435" s="48"/>
    </row>
    <row r="1436" spans="5:6">
      <c r="E1436" s="47"/>
      <c r="F1436" s="48"/>
    </row>
    <row r="1437" spans="5:6">
      <c r="E1437" s="47"/>
      <c r="F1437" s="48"/>
    </row>
    <row r="1438" spans="5:6">
      <c r="E1438" s="47"/>
      <c r="F1438" s="48"/>
    </row>
    <row r="1439" spans="5:6">
      <c r="E1439" s="47"/>
      <c r="F1439" s="48"/>
    </row>
    <row r="1440" spans="5:6">
      <c r="E1440" s="47"/>
      <c r="F1440" s="48"/>
    </row>
    <row r="1441" spans="5:6">
      <c r="E1441" s="47"/>
      <c r="F1441" s="48"/>
    </row>
    <row r="1442" spans="5:6">
      <c r="E1442" s="47"/>
      <c r="F1442" s="48"/>
    </row>
    <row r="1443" spans="5:6">
      <c r="E1443" s="47"/>
      <c r="F1443" s="48"/>
    </row>
    <row r="1444" spans="5:6">
      <c r="E1444" s="47"/>
      <c r="F1444" s="48"/>
    </row>
    <row r="1445" spans="5:6">
      <c r="E1445" s="47"/>
      <c r="F1445" s="48"/>
    </row>
    <row r="1446" spans="5:6">
      <c r="E1446" s="47"/>
      <c r="F1446" s="48"/>
    </row>
    <row r="1447" spans="5:6">
      <c r="E1447" s="47"/>
      <c r="F1447" s="48"/>
    </row>
    <row r="1448" spans="5:6">
      <c r="E1448" s="47"/>
      <c r="F1448" s="48"/>
    </row>
    <row r="1449" spans="5:6">
      <c r="E1449" s="47"/>
      <c r="F1449" s="48"/>
    </row>
    <row r="1450" spans="5:6">
      <c r="E1450" s="47"/>
      <c r="F1450" s="48"/>
    </row>
    <row r="1451" spans="5:6">
      <c r="E1451" s="47"/>
      <c r="F1451" s="48"/>
    </row>
    <row r="1452" spans="5:6">
      <c r="E1452" s="47"/>
      <c r="F1452" s="48"/>
    </row>
    <row r="1453" spans="5:6">
      <c r="E1453" s="47"/>
      <c r="F1453" s="48"/>
    </row>
    <row r="1454" spans="5:6">
      <c r="E1454" s="47"/>
      <c r="F1454" s="48"/>
    </row>
    <row r="1455" spans="5:6">
      <c r="E1455" s="47"/>
      <c r="F1455" s="48"/>
    </row>
    <row r="1456" spans="5:6">
      <c r="E1456" s="47"/>
      <c r="F1456" s="48"/>
    </row>
    <row r="1457" spans="5:6">
      <c r="E1457" s="47"/>
      <c r="F1457" s="48"/>
    </row>
    <row r="1458" spans="5:6">
      <c r="E1458" s="47"/>
      <c r="F1458" s="48"/>
    </row>
    <row r="1459" spans="5:6">
      <c r="E1459" s="47"/>
      <c r="F1459" s="48"/>
    </row>
    <row r="1460" spans="5:6">
      <c r="E1460" s="47"/>
      <c r="F1460" s="48"/>
    </row>
    <row r="1461" spans="5:6">
      <c r="E1461" s="47"/>
      <c r="F1461" s="48"/>
    </row>
    <row r="1462" spans="5:6">
      <c r="E1462" s="47"/>
      <c r="F1462" s="48"/>
    </row>
    <row r="1463" spans="5:6">
      <c r="E1463" s="47"/>
      <c r="F1463" s="48"/>
    </row>
    <row r="1464" spans="5:6">
      <c r="E1464" s="47"/>
      <c r="F1464" s="48"/>
    </row>
    <row r="1465" spans="5:6">
      <c r="E1465" s="47"/>
      <c r="F1465" s="48"/>
    </row>
    <row r="1466" spans="5:6">
      <c r="E1466" s="47"/>
      <c r="F1466" s="48"/>
    </row>
    <row r="1467" spans="5:6">
      <c r="E1467" s="47"/>
      <c r="F1467" s="48"/>
    </row>
    <row r="1468" spans="5:6">
      <c r="E1468" s="47"/>
      <c r="F1468" s="48"/>
    </row>
    <row r="1469" spans="5:6">
      <c r="E1469" s="47"/>
      <c r="F1469" s="48"/>
    </row>
    <row r="1470" spans="5:6">
      <c r="E1470" s="47"/>
      <c r="F1470" s="48"/>
    </row>
    <row r="1471" spans="5:6">
      <c r="E1471" s="47"/>
      <c r="F1471" s="48"/>
    </row>
    <row r="1472" spans="5:6">
      <c r="E1472" s="47"/>
      <c r="F1472" s="48"/>
    </row>
    <row r="1473" spans="5:6">
      <c r="E1473" s="47"/>
      <c r="F1473" s="48"/>
    </row>
    <row r="1474" spans="5:6">
      <c r="E1474" s="47"/>
      <c r="F1474" s="48"/>
    </row>
    <row r="1475" spans="5:6">
      <c r="E1475" s="47"/>
      <c r="F1475" s="48"/>
    </row>
    <row r="1476" spans="5:6">
      <c r="E1476" s="47"/>
      <c r="F1476" s="48"/>
    </row>
    <row r="1477" spans="5:6">
      <c r="E1477" s="47"/>
      <c r="F1477" s="48"/>
    </row>
    <row r="1478" spans="5:6">
      <c r="E1478" s="47"/>
      <c r="F1478" s="48"/>
    </row>
    <row r="1479" spans="5:6">
      <c r="E1479" s="47"/>
      <c r="F1479" s="48"/>
    </row>
    <row r="1480" spans="5:6">
      <c r="E1480" s="47"/>
      <c r="F1480" s="48"/>
    </row>
    <row r="1481" spans="5:6">
      <c r="E1481" s="47"/>
      <c r="F1481" s="48"/>
    </row>
    <row r="1482" spans="5:6">
      <c r="E1482" s="47"/>
      <c r="F1482" s="48"/>
    </row>
    <row r="1483" spans="5:6">
      <c r="E1483" s="47"/>
      <c r="F1483" s="48"/>
    </row>
    <row r="1484" spans="5:6">
      <c r="E1484" s="47"/>
      <c r="F1484" s="48"/>
    </row>
    <row r="1485" spans="5:6">
      <c r="E1485" s="47"/>
      <c r="F1485" s="48"/>
    </row>
    <row r="1486" spans="5:6">
      <c r="E1486" s="47"/>
      <c r="F1486" s="48"/>
    </row>
    <row r="1487" spans="5:6">
      <c r="E1487" s="47"/>
      <c r="F1487" s="48"/>
    </row>
    <row r="1488" spans="5:6">
      <c r="E1488" s="47"/>
      <c r="F1488" s="48"/>
    </row>
    <row r="1489" spans="5:6">
      <c r="E1489" s="47"/>
      <c r="F1489" s="48"/>
    </row>
    <row r="1490" spans="5:6">
      <c r="E1490" s="47"/>
      <c r="F1490" s="48"/>
    </row>
    <row r="1491" spans="5:6">
      <c r="E1491" s="47"/>
      <c r="F1491" s="48"/>
    </row>
    <row r="1492" spans="5:6">
      <c r="E1492" s="47"/>
      <c r="F1492" s="48"/>
    </row>
    <row r="1493" spans="5:6">
      <c r="E1493" s="47"/>
      <c r="F1493" s="48"/>
    </row>
    <row r="1494" spans="5:6">
      <c r="E1494" s="47"/>
      <c r="F1494" s="48"/>
    </row>
    <row r="1495" spans="5:6">
      <c r="E1495" s="47"/>
      <c r="F1495" s="48"/>
    </row>
    <row r="1496" spans="5:6">
      <c r="E1496" s="47"/>
      <c r="F1496" s="48"/>
    </row>
    <row r="1497" spans="5:6">
      <c r="E1497" s="47"/>
      <c r="F1497" s="48"/>
    </row>
    <row r="1498" spans="5:6">
      <c r="E1498" s="47"/>
      <c r="F1498" s="48"/>
    </row>
    <row r="1499" spans="5:6">
      <c r="E1499" s="47"/>
      <c r="F1499" s="48"/>
    </row>
    <row r="1500" spans="5:6">
      <c r="E1500" s="47"/>
      <c r="F1500" s="48"/>
    </row>
    <row r="1501" spans="5:6">
      <c r="E1501" s="47"/>
      <c r="F1501" s="48"/>
    </row>
    <row r="1502" spans="5:6">
      <c r="E1502" s="47"/>
      <c r="F1502" s="48"/>
    </row>
    <row r="1503" spans="5:6">
      <c r="E1503" s="47"/>
      <c r="F1503" s="48"/>
    </row>
    <row r="1504" spans="5:6">
      <c r="E1504" s="47"/>
      <c r="F1504" s="48"/>
    </row>
    <row r="1505" spans="5:6">
      <c r="E1505" s="47"/>
      <c r="F1505" s="48"/>
    </row>
    <row r="1506" spans="5:6">
      <c r="E1506" s="47"/>
      <c r="F1506" s="48"/>
    </row>
    <row r="1507" spans="5:6">
      <c r="E1507" s="47"/>
      <c r="F1507" s="48"/>
    </row>
    <row r="1508" spans="5:6">
      <c r="E1508" s="47"/>
      <c r="F1508" s="48"/>
    </row>
    <row r="1509" spans="5:6">
      <c r="E1509" s="47"/>
      <c r="F1509" s="48"/>
    </row>
    <row r="1510" spans="5:6">
      <c r="E1510" s="47"/>
      <c r="F1510" s="48"/>
    </row>
    <row r="1511" spans="5:6">
      <c r="E1511" s="47"/>
      <c r="F1511" s="48"/>
    </row>
    <row r="1512" spans="5:6">
      <c r="E1512" s="47"/>
      <c r="F1512" s="48"/>
    </row>
    <row r="1513" spans="5:6">
      <c r="E1513" s="47"/>
      <c r="F1513" s="48"/>
    </row>
    <row r="1514" spans="5:6">
      <c r="E1514" s="47"/>
      <c r="F1514" s="48"/>
    </row>
    <row r="1515" spans="5:6">
      <c r="E1515" s="47"/>
      <c r="F1515" s="48"/>
    </row>
    <row r="1516" spans="5:6">
      <c r="E1516" s="47"/>
      <c r="F1516" s="48"/>
    </row>
    <row r="1517" spans="5:6">
      <c r="E1517" s="47"/>
      <c r="F1517" s="48"/>
    </row>
    <row r="1518" spans="5:6">
      <c r="E1518" s="47"/>
      <c r="F1518" s="48"/>
    </row>
    <row r="1519" spans="5:6">
      <c r="E1519" s="47"/>
      <c r="F1519" s="48"/>
    </row>
    <row r="1520" spans="5:6">
      <c r="E1520" s="47"/>
      <c r="F1520" s="48"/>
    </row>
    <row r="1521" spans="5:6">
      <c r="E1521" s="47"/>
      <c r="F1521" s="48"/>
    </row>
    <row r="1522" spans="5:6">
      <c r="E1522" s="47"/>
      <c r="F1522" s="48"/>
    </row>
    <row r="1523" spans="5:6">
      <c r="E1523" s="47"/>
      <c r="F1523" s="48"/>
    </row>
    <row r="1524" spans="5:6">
      <c r="E1524" s="47"/>
      <c r="F1524" s="48"/>
    </row>
    <row r="1525" spans="5:6">
      <c r="E1525" s="47"/>
      <c r="F1525" s="48"/>
    </row>
    <row r="1526" spans="5:6">
      <c r="E1526" s="47"/>
      <c r="F1526" s="48"/>
    </row>
    <row r="1527" spans="5:6">
      <c r="E1527" s="47"/>
      <c r="F1527" s="48"/>
    </row>
    <row r="1528" spans="5:6">
      <c r="E1528" s="47"/>
      <c r="F1528" s="48"/>
    </row>
    <row r="1529" spans="5:6">
      <c r="E1529" s="47"/>
      <c r="F1529" s="48"/>
    </row>
    <row r="1530" spans="5:6">
      <c r="E1530" s="47"/>
      <c r="F1530" s="48"/>
    </row>
    <row r="1531" spans="5:6">
      <c r="E1531" s="47"/>
      <c r="F1531" s="48"/>
    </row>
    <row r="1532" spans="5:6">
      <c r="E1532" s="47"/>
      <c r="F1532" s="48"/>
    </row>
    <row r="1533" spans="5:6">
      <c r="E1533" s="47"/>
      <c r="F1533" s="48"/>
    </row>
    <row r="1534" spans="5:6">
      <c r="E1534" s="47"/>
      <c r="F1534" s="48"/>
    </row>
    <row r="1535" spans="5:6">
      <c r="E1535" s="47"/>
      <c r="F1535" s="48"/>
    </row>
    <row r="1536" spans="5:6">
      <c r="E1536" s="47"/>
      <c r="F1536" s="48"/>
    </row>
    <row r="1537" spans="5:6">
      <c r="E1537" s="47"/>
      <c r="F1537" s="48"/>
    </row>
    <row r="1538" spans="5:6">
      <c r="E1538" s="47"/>
      <c r="F1538" s="48"/>
    </row>
    <row r="1539" spans="5:6">
      <c r="E1539" s="47"/>
      <c r="F1539" s="48"/>
    </row>
    <row r="1540" spans="5:6">
      <c r="E1540" s="47"/>
      <c r="F1540" s="48"/>
    </row>
    <row r="1541" spans="5:6">
      <c r="E1541" s="47"/>
      <c r="F1541" s="48"/>
    </row>
    <row r="1542" spans="5:6">
      <c r="E1542" s="47"/>
      <c r="F1542" s="48"/>
    </row>
    <row r="1543" spans="5:6">
      <c r="E1543" s="47"/>
      <c r="F1543" s="48"/>
    </row>
    <row r="1544" spans="5:6">
      <c r="E1544" s="47"/>
      <c r="F1544" s="48"/>
    </row>
    <row r="1545" spans="5:6">
      <c r="E1545" s="47"/>
      <c r="F1545" s="48"/>
    </row>
    <row r="1546" spans="5:6">
      <c r="E1546" s="47"/>
      <c r="F1546" s="48"/>
    </row>
    <row r="1547" spans="5:6">
      <c r="E1547" s="47"/>
      <c r="F1547" s="48"/>
    </row>
    <row r="1548" spans="5:6">
      <c r="E1548" s="47"/>
      <c r="F1548" s="48"/>
    </row>
    <row r="1549" spans="5:6">
      <c r="E1549" s="47"/>
      <c r="F1549" s="48"/>
    </row>
    <row r="1550" spans="5:6">
      <c r="E1550" s="47"/>
      <c r="F1550" s="48"/>
    </row>
    <row r="1551" spans="5:6">
      <c r="E1551" s="47"/>
      <c r="F1551" s="48"/>
    </row>
    <row r="1552" spans="5:6">
      <c r="E1552" s="47"/>
      <c r="F1552" s="48"/>
    </row>
    <row r="1553" spans="5:6">
      <c r="E1553" s="47"/>
      <c r="F1553" s="48"/>
    </row>
    <row r="1554" spans="5:6">
      <c r="E1554" s="47"/>
      <c r="F1554" s="48"/>
    </row>
    <row r="1555" spans="5:6">
      <c r="E1555" s="47"/>
      <c r="F1555" s="48"/>
    </row>
    <row r="1556" spans="5:6">
      <c r="E1556" s="47"/>
      <c r="F1556" s="48"/>
    </row>
    <row r="1557" spans="5:6">
      <c r="E1557" s="47"/>
      <c r="F1557" s="48"/>
    </row>
    <row r="1558" spans="5:6">
      <c r="E1558" s="47"/>
      <c r="F1558" s="48"/>
    </row>
    <row r="1559" spans="5:6">
      <c r="E1559" s="47"/>
      <c r="F1559" s="48"/>
    </row>
    <row r="1560" spans="5:6">
      <c r="E1560" s="47"/>
      <c r="F1560" s="48"/>
    </row>
    <row r="1561" spans="5:6">
      <c r="E1561" s="47"/>
      <c r="F1561" s="48"/>
    </row>
    <row r="1562" spans="5:6">
      <c r="E1562" s="47"/>
      <c r="F1562" s="48"/>
    </row>
    <row r="1563" spans="5:6">
      <c r="E1563" s="47"/>
      <c r="F1563" s="48"/>
    </row>
    <row r="1564" spans="5:6">
      <c r="E1564" s="47"/>
      <c r="F1564" s="48"/>
    </row>
    <row r="1565" spans="5:6">
      <c r="E1565" s="47"/>
      <c r="F1565" s="48"/>
    </row>
    <row r="1566" spans="5:6">
      <c r="E1566" s="47"/>
      <c r="F1566" s="48"/>
    </row>
    <row r="1567" spans="5:6">
      <c r="E1567" s="47"/>
      <c r="F1567" s="48"/>
    </row>
    <row r="1568" spans="5:6">
      <c r="E1568" s="47"/>
      <c r="F1568" s="48"/>
    </row>
    <row r="1569" spans="5:6">
      <c r="E1569" s="47"/>
      <c r="F1569" s="48"/>
    </row>
    <row r="1570" spans="5:6">
      <c r="E1570" s="47"/>
      <c r="F1570" s="48"/>
    </row>
    <row r="1571" spans="5:6">
      <c r="E1571" s="47"/>
      <c r="F1571" s="48"/>
    </row>
    <row r="1572" spans="5:6">
      <c r="E1572" s="47"/>
      <c r="F1572" s="48"/>
    </row>
    <row r="1573" spans="5:6">
      <c r="E1573" s="47"/>
      <c r="F1573" s="48"/>
    </row>
    <row r="1574" spans="5:6">
      <c r="E1574" s="47"/>
      <c r="F1574" s="48"/>
    </row>
    <row r="1575" spans="5:6">
      <c r="E1575" s="47"/>
      <c r="F1575" s="48"/>
    </row>
    <row r="1576" spans="5:6">
      <c r="E1576" s="47"/>
      <c r="F1576" s="48"/>
    </row>
    <row r="1577" spans="5:6">
      <c r="E1577" s="47"/>
      <c r="F1577" s="48"/>
    </row>
    <row r="1578" spans="5:6">
      <c r="E1578" s="47"/>
      <c r="F1578" s="48"/>
    </row>
    <row r="1579" spans="5:6">
      <c r="E1579" s="47"/>
      <c r="F1579" s="48"/>
    </row>
    <row r="1580" spans="5:6">
      <c r="E1580" s="47"/>
      <c r="F1580" s="48"/>
    </row>
    <row r="1581" spans="5:6">
      <c r="E1581" s="47"/>
      <c r="F1581" s="48"/>
    </row>
    <row r="1582" spans="5:6">
      <c r="E1582" s="47"/>
      <c r="F1582" s="48"/>
    </row>
    <row r="1583" spans="5:6">
      <c r="E1583" s="47"/>
      <c r="F1583" s="48"/>
    </row>
    <row r="1584" spans="5:6">
      <c r="E1584" s="47"/>
      <c r="F1584" s="48"/>
    </row>
    <row r="1585" spans="5:6">
      <c r="E1585" s="47"/>
      <c r="F1585" s="48"/>
    </row>
    <row r="1586" spans="5:6">
      <c r="E1586" s="47"/>
      <c r="F1586" s="48"/>
    </row>
    <row r="1587" spans="5:6">
      <c r="E1587" s="47"/>
      <c r="F1587" s="48"/>
    </row>
    <row r="1588" spans="5:6">
      <c r="E1588" s="47"/>
      <c r="F1588" s="48"/>
    </row>
    <row r="1589" spans="5:6">
      <c r="E1589" s="47"/>
      <c r="F1589" s="48"/>
    </row>
    <row r="1590" spans="5:6">
      <c r="E1590" s="47"/>
      <c r="F1590" s="48"/>
    </row>
    <row r="1591" spans="5:6">
      <c r="E1591" s="47"/>
      <c r="F1591" s="48"/>
    </row>
    <row r="1592" spans="5:6">
      <c r="E1592" s="47"/>
      <c r="F1592" s="48"/>
    </row>
    <row r="1593" spans="5:6">
      <c r="E1593" s="47"/>
      <c r="F1593" s="48"/>
    </row>
    <row r="1594" spans="5:6">
      <c r="E1594" s="47"/>
      <c r="F1594" s="48"/>
    </row>
    <row r="1595" spans="5:6">
      <c r="E1595" s="47"/>
      <c r="F1595" s="48"/>
    </row>
    <row r="1596" spans="5:6">
      <c r="E1596" s="47"/>
      <c r="F1596" s="48"/>
    </row>
    <row r="1597" spans="5:6">
      <c r="E1597" s="47"/>
      <c r="F1597" s="48"/>
    </row>
    <row r="1598" spans="5:6">
      <c r="E1598" s="47"/>
      <c r="F1598" s="48"/>
    </row>
    <row r="1599" spans="5:6">
      <c r="E1599" s="47"/>
      <c r="F1599" s="48"/>
    </row>
    <row r="1600" spans="5:6">
      <c r="E1600" s="47"/>
      <c r="F1600" s="48"/>
    </row>
    <row r="1601" spans="5:6">
      <c r="E1601" s="47"/>
      <c r="F1601" s="48"/>
    </row>
    <row r="1602" spans="5:6">
      <c r="E1602" s="47"/>
      <c r="F1602" s="48"/>
    </row>
    <row r="1603" spans="5:6">
      <c r="E1603" s="47"/>
      <c r="F1603" s="48"/>
    </row>
    <row r="1604" spans="5:6">
      <c r="E1604" s="47"/>
      <c r="F1604" s="48"/>
    </row>
    <row r="1605" spans="5:6">
      <c r="E1605" s="47"/>
      <c r="F1605" s="48"/>
    </row>
    <row r="1606" spans="5:6">
      <c r="E1606" s="47"/>
      <c r="F1606" s="48"/>
    </row>
    <row r="1607" spans="5:6">
      <c r="E1607" s="47"/>
      <c r="F1607" s="48"/>
    </row>
    <row r="1608" spans="5:6">
      <c r="E1608" s="47"/>
      <c r="F1608" s="48"/>
    </row>
    <row r="1609" spans="5:6">
      <c r="E1609" s="47"/>
      <c r="F1609" s="48"/>
    </row>
    <row r="1610" spans="5:6">
      <c r="E1610" s="47"/>
      <c r="F1610" s="48"/>
    </row>
    <row r="1611" spans="5:6">
      <c r="E1611" s="47"/>
      <c r="F1611" s="48"/>
    </row>
    <row r="1612" spans="5:6">
      <c r="E1612" s="47"/>
      <c r="F1612" s="48"/>
    </row>
    <row r="1613" spans="5:6">
      <c r="E1613" s="47"/>
      <c r="F1613" s="48"/>
    </row>
    <row r="1614" spans="5:6">
      <c r="E1614" s="47"/>
      <c r="F1614" s="48"/>
    </row>
    <row r="1615" spans="5:6">
      <c r="E1615" s="47"/>
      <c r="F1615" s="48"/>
    </row>
    <row r="1616" spans="5:6">
      <c r="E1616" s="47"/>
      <c r="F1616" s="48"/>
    </row>
    <row r="1617" spans="5:6">
      <c r="E1617" s="47"/>
      <c r="F1617" s="48"/>
    </row>
    <row r="1618" spans="5:6">
      <c r="E1618" s="47"/>
      <c r="F1618" s="48"/>
    </row>
    <row r="1619" spans="5:6">
      <c r="E1619" s="47"/>
      <c r="F1619" s="48"/>
    </row>
    <row r="1620" spans="5:6">
      <c r="E1620" s="47"/>
      <c r="F1620" s="48"/>
    </row>
    <row r="1621" spans="5:6">
      <c r="E1621" s="47"/>
      <c r="F1621" s="48"/>
    </row>
    <row r="1622" spans="5:6">
      <c r="E1622" s="47"/>
      <c r="F1622" s="48"/>
    </row>
    <row r="1623" spans="5:6">
      <c r="E1623" s="47"/>
      <c r="F1623" s="48"/>
    </row>
    <row r="1624" spans="5:6">
      <c r="E1624" s="47"/>
      <c r="F1624" s="48"/>
    </row>
    <row r="1625" spans="5:6">
      <c r="E1625" s="47"/>
      <c r="F1625" s="48"/>
    </row>
    <row r="1626" spans="5:6">
      <c r="E1626" s="47"/>
      <c r="F1626" s="48"/>
    </row>
    <row r="1627" spans="5:6">
      <c r="E1627" s="47"/>
      <c r="F1627" s="48"/>
    </row>
    <row r="1628" spans="5:6">
      <c r="E1628" s="47"/>
      <c r="F1628" s="48"/>
    </row>
    <row r="1629" spans="5:6">
      <c r="E1629" s="47"/>
      <c r="F1629" s="48"/>
    </row>
    <row r="1630" spans="5:6">
      <c r="E1630" s="47"/>
      <c r="F1630" s="48"/>
    </row>
    <row r="1631" spans="5:6">
      <c r="E1631" s="47"/>
      <c r="F1631" s="48"/>
    </row>
    <row r="1632" spans="5:6">
      <c r="E1632" s="47"/>
      <c r="F1632" s="48"/>
    </row>
    <row r="1633" spans="5:6">
      <c r="E1633" s="47"/>
      <c r="F1633" s="48"/>
    </row>
    <row r="1634" spans="5:6">
      <c r="E1634" s="47"/>
      <c r="F1634" s="48"/>
    </row>
    <row r="1635" spans="5:6">
      <c r="E1635" s="47"/>
      <c r="F1635" s="48"/>
    </row>
    <row r="1636" spans="5:6">
      <c r="E1636" s="47"/>
      <c r="F1636" s="48"/>
    </row>
    <row r="1637" spans="5:6">
      <c r="E1637" s="47"/>
      <c r="F1637" s="48"/>
    </row>
    <row r="1638" spans="5:6">
      <c r="E1638" s="47"/>
      <c r="F1638" s="48"/>
    </row>
    <row r="1639" spans="5:6">
      <c r="E1639" s="47"/>
      <c r="F1639" s="48"/>
    </row>
    <row r="1640" spans="5:6">
      <c r="E1640" s="47"/>
      <c r="F1640" s="48"/>
    </row>
    <row r="1641" spans="5:6">
      <c r="E1641" s="47"/>
      <c r="F1641" s="48"/>
    </row>
    <row r="1642" spans="5:6">
      <c r="E1642" s="47"/>
      <c r="F1642" s="48"/>
    </row>
    <row r="1643" spans="5:6">
      <c r="E1643" s="47"/>
      <c r="F1643" s="48"/>
    </row>
    <row r="1644" spans="5:6">
      <c r="E1644" s="47"/>
      <c r="F1644" s="48"/>
    </row>
    <row r="1645" spans="5:6">
      <c r="E1645" s="47"/>
      <c r="F1645" s="48"/>
    </row>
    <row r="1646" spans="5:6">
      <c r="E1646" s="47"/>
      <c r="F1646" s="48"/>
    </row>
    <row r="1647" spans="5:6">
      <c r="E1647" s="47"/>
      <c r="F1647" s="48"/>
    </row>
    <row r="1648" spans="5:6">
      <c r="E1648" s="47"/>
      <c r="F1648" s="48"/>
    </row>
    <row r="1649" spans="5:6">
      <c r="E1649" s="47"/>
      <c r="F1649" s="48"/>
    </row>
    <row r="1650" spans="5:6">
      <c r="E1650" s="47"/>
      <c r="F1650" s="48"/>
    </row>
    <row r="1651" spans="5:6">
      <c r="E1651" s="47"/>
      <c r="F1651" s="48"/>
    </row>
    <row r="1652" spans="5:6">
      <c r="E1652" s="47"/>
      <c r="F1652" s="48"/>
    </row>
    <row r="1653" spans="5:6">
      <c r="E1653" s="47"/>
      <c r="F1653" s="48"/>
    </row>
    <row r="1654" spans="5:6">
      <c r="E1654" s="47"/>
      <c r="F1654" s="48"/>
    </row>
    <row r="1655" spans="5:6">
      <c r="E1655" s="47"/>
      <c r="F1655" s="48"/>
    </row>
    <row r="1656" spans="5:6">
      <c r="E1656" s="47"/>
      <c r="F1656" s="48"/>
    </row>
    <row r="1657" spans="5:6">
      <c r="E1657" s="47"/>
      <c r="F1657" s="48"/>
    </row>
    <row r="1658" spans="5:6">
      <c r="E1658" s="47"/>
      <c r="F1658" s="48"/>
    </row>
    <row r="1659" spans="5:6">
      <c r="E1659" s="47"/>
      <c r="F1659" s="48"/>
    </row>
    <row r="1660" spans="5:6">
      <c r="E1660" s="47"/>
      <c r="F1660" s="48"/>
    </row>
    <row r="1661" spans="5:6">
      <c r="E1661" s="47"/>
      <c r="F1661" s="48"/>
    </row>
    <row r="1662" spans="5:6">
      <c r="E1662" s="47"/>
      <c r="F1662" s="48"/>
    </row>
    <row r="1663" spans="5:6">
      <c r="E1663" s="47"/>
      <c r="F1663" s="48"/>
    </row>
    <row r="1664" spans="5:6">
      <c r="E1664" s="47"/>
      <c r="F1664" s="48"/>
    </row>
    <row r="1665" spans="5:6">
      <c r="E1665" s="47"/>
      <c r="F1665" s="48"/>
    </row>
    <row r="1666" spans="5:6">
      <c r="E1666" s="47"/>
      <c r="F1666" s="48"/>
    </row>
    <row r="1667" spans="5:6">
      <c r="E1667" s="47"/>
      <c r="F1667" s="48"/>
    </row>
    <row r="1668" spans="5:6">
      <c r="E1668" s="47"/>
      <c r="F1668" s="48"/>
    </row>
    <row r="1669" spans="5:6">
      <c r="E1669" s="47"/>
      <c r="F1669" s="48"/>
    </row>
    <row r="1670" spans="5:6">
      <c r="E1670" s="47"/>
      <c r="F1670" s="48"/>
    </row>
    <row r="1671" spans="5:6">
      <c r="E1671" s="47"/>
      <c r="F1671" s="48"/>
    </row>
    <row r="1672" spans="5:6">
      <c r="E1672" s="47"/>
      <c r="F1672" s="48"/>
    </row>
    <row r="1673" spans="5:6">
      <c r="E1673" s="47"/>
      <c r="F1673" s="48"/>
    </row>
    <row r="1674" spans="5:6">
      <c r="E1674" s="47"/>
      <c r="F1674" s="48"/>
    </row>
    <row r="1675" spans="5:6">
      <c r="E1675" s="47"/>
      <c r="F1675" s="48"/>
    </row>
    <row r="1676" spans="5:6">
      <c r="E1676" s="47"/>
      <c r="F1676" s="48"/>
    </row>
    <row r="1677" spans="5:6">
      <c r="E1677" s="47"/>
      <c r="F1677" s="48"/>
    </row>
    <row r="1678" spans="5:6">
      <c r="E1678" s="47"/>
      <c r="F1678" s="48"/>
    </row>
    <row r="1679" spans="5:6">
      <c r="E1679" s="47"/>
      <c r="F1679" s="48"/>
    </row>
    <row r="1680" spans="5:6">
      <c r="E1680" s="47"/>
      <c r="F1680" s="48"/>
    </row>
    <row r="1681" spans="5:6">
      <c r="E1681" s="47"/>
      <c r="F1681" s="48"/>
    </row>
    <row r="1682" spans="5:6">
      <c r="E1682" s="47"/>
      <c r="F1682" s="48"/>
    </row>
    <row r="1683" spans="5:6">
      <c r="E1683" s="47"/>
      <c r="F1683" s="48"/>
    </row>
    <row r="1684" spans="5:6">
      <c r="E1684" s="47"/>
      <c r="F1684" s="48"/>
    </row>
    <row r="1685" spans="5:6">
      <c r="E1685" s="47"/>
      <c r="F1685" s="48"/>
    </row>
    <row r="1686" spans="5:6">
      <c r="E1686" s="47"/>
      <c r="F1686" s="48"/>
    </row>
    <row r="1687" spans="5:6">
      <c r="E1687" s="47"/>
      <c r="F1687" s="48"/>
    </row>
    <row r="1688" spans="5:6">
      <c r="E1688" s="47"/>
      <c r="F1688" s="48"/>
    </row>
    <row r="1689" spans="5:6">
      <c r="E1689" s="47"/>
      <c r="F1689" s="48"/>
    </row>
    <row r="1690" spans="5:6">
      <c r="E1690" s="47"/>
      <c r="F1690" s="48"/>
    </row>
    <row r="1691" spans="5:6">
      <c r="E1691" s="47"/>
      <c r="F1691" s="48"/>
    </row>
    <row r="1692" spans="5:6">
      <c r="E1692" s="47"/>
      <c r="F1692" s="48"/>
    </row>
    <row r="1693" spans="5:6">
      <c r="E1693" s="47"/>
      <c r="F1693" s="48"/>
    </row>
    <row r="1694" spans="5:6">
      <c r="E1694" s="47"/>
      <c r="F1694" s="48"/>
    </row>
    <row r="1695" spans="5:6">
      <c r="E1695" s="47"/>
      <c r="F1695" s="48"/>
    </row>
    <row r="1696" spans="5:6">
      <c r="E1696" s="47"/>
      <c r="F1696" s="48"/>
    </row>
    <row r="1697" spans="5:6">
      <c r="E1697" s="47"/>
      <c r="F1697" s="48"/>
    </row>
    <row r="1698" spans="5:6">
      <c r="E1698" s="47"/>
      <c r="F1698" s="48"/>
    </row>
    <row r="1699" spans="5:6">
      <c r="E1699" s="47"/>
      <c r="F1699" s="48"/>
    </row>
    <row r="1700" spans="5:6">
      <c r="E1700" s="47"/>
      <c r="F1700" s="48"/>
    </row>
    <row r="1701" spans="5:6">
      <c r="E1701" s="47"/>
      <c r="F1701" s="48"/>
    </row>
    <row r="1702" spans="5:6">
      <c r="E1702" s="47"/>
      <c r="F1702" s="48"/>
    </row>
    <row r="1703" spans="5:6">
      <c r="E1703" s="47"/>
      <c r="F1703" s="48"/>
    </row>
    <row r="1704" spans="5:6">
      <c r="E1704" s="47"/>
      <c r="F1704" s="48"/>
    </row>
    <row r="1705" spans="5:6">
      <c r="E1705" s="47"/>
      <c r="F1705" s="48"/>
    </row>
    <row r="1706" spans="5:6">
      <c r="E1706" s="47"/>
      <c r="F1706" s="48"/>
    </row>
    <row r="1707" spans="5:6">
      <c r="E1707" s="47"/>
      <c r="F1707" s="48"/>
    </row>
    <row r="1708" spans="5:6">
      <c r="E1708" s="47"/>
      <c r="F1708" s="48"/>
    </row>
    <row r="1709" spans="5:6">
      <c r="E1709" s="47"/>
      <c r="F1709" s="48"/>
    </row>
    <row r="1710" spans="5:6">
      <c r="E1710" s="47"/>
      <c r="F1710" s="48"/>
    </row>
    <row r="1711" spans="5:6">
      <c r="E1711" s="47"/>
      <c r="F1711" s="48"/>
    </row>
    <row r="1712" spans="5:6">
      <c r="E1712" s="47"/>
      <c r="F1712" s="48"/>
    </row>
    <row r="1713" spans="5:6">
      <c r="E1713" s="47"/>
      <c r="F1713" s="48"/>
    </row>
    <row r="1714" spans="5:6">
      <c r="E1714" s="47"/>
      <c r="F1714" s="48"/>
    </row>
    <row r="1715" spans="5:6">
      <c r="E1715" s="47"/>
      <c r="F1715" s="48"/>
    </row>
    <row r="1716" spans="5:6">
      <c r="E1716" s="47"/>
      <c r="F1716" s="48"/>
    </row>
    <row r="1717" spans="5:6">
      <c r="E1717" s="47"/>
      <c r="F1717" s="48"/>
    </row>
    <row r="1718" spans="5:6">
      <c r="E1718" s="47"/>
      <c r="F1718" s="48"/>
    </row>
    <row r="1719" spans="5:6">
      <c r="E1719" s="47"/>
      <c r="F1719" s="48"/>
    </row>
    <row r="1720" spans="5:6">
      <c r="E1720" s="47"/>
      <c r="F1720" s="48"/>
    </row>
    <row r="1721" spans="5:6">
      <c r="E1721" s="47"/>
      <c r="F1721" s="48"/>
    </row>
    <row r="1722" spans="5:6">
      <c r="E1722" s="47"/>
      <c r="F1722" s="48"/>
    </row>
    <row r="1723" spans="5:6">
      <c r="E1723" s="47"/>
      <c r="F1723" s="48"/>
    </row>
    <row r="1724" spans="5:6">
      <c r="E1724" s="47"/>
      <c r="F1724" s="48"/>
    </row>
    <row r="1725" spans="5:6">
      <c r="E1725" s="47"/>
      <c r="F1725" s="48"/>
    </row>
    <row r="1726" spans="5:6">
      <c r="E1726" s="47"/>
      <c r="F1726" s="48"/>
    </row>
    <row r="1727" spans="5:6">
      <c r="E1727" s="47"/>
      <c r="F1727" s="48"/>
    </row>
    <row r="1728" spans="5:6">
      <c r="E1728" s="47"/>
      <c r="F1728" s="48"/>
    </row>
    <row r="1729" spans="5:6">
      <c r="E1729" s="47"/>
      <c r="F1729" s="48"/>
    </row>
    <row r="1730" spans="5:6">
      <c r="E1730" s="47"/>
      <c r="F1730" s="48"/>
    </row>
    <row r="1731" spans="5:6">
      <c r="E1731" s="47"/>
      <c r="F1731" s="48"/>
    </row>
    <row r="1732" spans="5:6">
      <c r="E1732" s="47"/>
      <c r="F1732" s="48"/>
    </row>
    <row r="1733" spans="5:6">
      <c r="E1733" s="47"/>
      <c r="F1733" s="48"/>
    </row>
    <row r="1734" spans="5:6">
      <c r="E1734" s="47"/>
      <c r="F1734" s="48"/>
    </row>
    <row r="1735" spans="5:6">
      <c r="E1735" s="47"/>
      <c r="F1735" s="48"/>
    </row>
    <row r="1736" spans="5:6">
      <c r="E1736" s="47"/>
      <c r="F1736" s="48"/>
    </row>
    <row r="1737" spans="5:6">
      <c r="E1737" s="47"/>
      <c r="F1737" s="48"/>
    </row>
    <row r="1738" spans="5:6">
      <c r="E1738" s="47"/>
      <c r="F1738" s="48"/>
    </row>
    <row r="1739" spans="5:6">
      <c r="E1739" s="47"/>
      <c r="F1739" s="48"/>
    </row>
    <row r="1740" spans="5:6">
      <c r="E1740" s="47"/>
      <c r="F1740" s="48"/>
    </row>
    <row r="1741" spans="5:6">
      <c r="E1741" s="47"/>
      <c r="F1741" s="48"/>
    </row>
    <row r="1742" spans="5:6">
      <c r="E1742" s="47"/>
      <c r="F1742" s="48"/>
    </row>
    <row r="1743" spans="5:6">
      <c r="E1743" s="47"/>
      <c r="F1743" s="48"/>
    </row>
    <row r="1744" spans="5:6">
      <c r="E1744" s="47"/>
      <c r="F1744" s="48"/>
    </row>
    <row r="1745" spans="5:6">
      <c r="E1745" s="47"/>
      <c r="F1745" s="48"/>
    </row>
    <row r="1746" spans="5:6">
      <c r="E1746" s="47"/>
      <c r="F1746" s="48"/>
    </row>
    <row r="1747" spans="5:6">
      <c r="E1747" s="47"/>
      <c r="F1747" s="48"/>
    </row>
    <row r="1748" spans="5:6">
      <c r="E1748" s="47"/>
      <c r="F1748" s="48"/>
    </row>
    <row r="1749" spans="5:6">
      <c r="E1749" s="47"/>
      <c r="F1749" s="48"/>
    </row>
    <row r="1750" spans="5:6">
      <c r="E1750" s="47"/>
      <c r="F1750" s="48"/>
    </row>
    <row r="1751" spans="5:6">
      <c r="E1751" s="47"/>
      <c r="F1751" s="48"/>
    </row>
    <row r="1752" spans="5:6">
      <c r="E1752" s="47"/>
      <c r="F1752" s="48"/>
    </row>
    <row r="1753" spans="5:6">
      <c r="E1753" s="47"/>
      <c r="F1753" s="48"/>
    </row>
    <row r="1754" spans="5:6">
      <c r="E1754" s="47"/>
      <c r="F1754" s="48"/>
    </row>
    <row r="1755" spans="5:6">
      <c r="E1755" s="47"/>
      <c r="F1755" s="48"/>
    </row>
    <row r="1756" spans="5:6">
      <c r="E1756" s="47"/>
      <c r="F1756" s="48"/>
    </row>
    <row r="1757" spans="5:6">
      <c r="E1757" s="47"/>
      <c r="F1757" s="48"/>
    </row>
    <row r="1758" spans="5:6">
      <c r="E1758" s="47"/>
      <c r="F1758" s="48"/>
    </row>
    <row r="1759" spans="5:6">
      <c r="E1759" s="47"/>
      <c r="F1759" s="48"/>
    </row>
    <row r="1760" spans="5:6">
      <c r="E1760" s="47"/>
      <c r="F1760" s="48"/>
    </row>
    <row r="1761" spans="5:6">
      <c r="E1761" s="47"/>
      <c r="F1761" s="48"/>
    </row>
    <row r="1762" spans="5:6">
      <c r="E1762" s="47"/>
      <c r="F1762" s="48"/>
    </row>
    <row r="1763" spans="5:6">
      <c r="E1763" s="47"/>
      <c r="F1763" s="48"/>
    </row>
    <row r="1764" spans="5:6">
      <c r="E1764" s="47"/>
      <c r="F1764" s="48"/>
    </row>
    <row r="1765" spans="5:6">
      <c r="E1765" s="47"/>
      <c r="F1765" s="48"/>
    </row>
    <row r="1766" spans="5:6">
      <c r="E1766" s="47"/>
      <c r="F1766" s="48"/>
    </row>
    <row r="1767" spans="5:6">
      <c r="E1767" s="47"/>
      <c r="F1767" s="48"/>
    </row>
    <row r="1768" spans="5:6">
      <c r="E1768" s="47"/>
      <c r="F1768" s="48"/>
    </row>
    <row r="1769" spans="5:6">
      <c r="E1769" s="47"/>
      <c r="F1769" s="48"/>
    </row>
    <row r="1770" spans="5:6">
      <c r="E1770" s="47"/>
      <c r="F1770" s="48"/>
    </row>
    <row r="1771" spans="5:6">
      <c r="E1771" s="47"/>
      <c r="F1771" s="48"/>
    </row>
    <row r="1772" spans="5:6">
      <c r="E1772" s="47"/>
      <c r="F1772" s="48"/>
    </row>
    <row r="1773" spans="5:6">
      <c r="E1773" s="47"/>
      <c r="F1773" s="48"/>
    </row>
    <row r="1774" spans="5:6">
      <c r="E1774" s="47"/>
      <c r="F1774" s="48"/>
    </row>
    <row r="1775" spans="5:6">
      <c r="E1775" s="47"/>
      <c r="F1775" s="48"/>
    </row>
    <row r="1776" spans="5:6">
      <c r="E1776" s="47"/>
      <c r="F1776" s="48"/>
    </row>
    <row r="1777" spans="5:6">
      <c r="E1777" s="47"/>
      <c r="F1777" s="48"/>
    </row>
    <row r="1778" spans="5:6">
      <c r="E1778" s="47"/>
      <c r="F1778" s="48"/>
    </row>
    <row r="1779" spans="5:6">
      <c r="E1779" s="47"/>
      <c r="F1779" s="48"/>
    </row>
    <row r="1780" spans="5:6">
      <c r="E1780" s="47"/>
      <c r="F1780" s="48"/>
    </row>
    <row r="1781" spans="5:6">
      <c r="E1781" s="47"/>
      <c r="F1781" s="48"/>
    </row>
    <row r="1782" spans="5:6">
      <c r="E1782" s="47"/>
      <c r="F1782" s="48"/>
    </row>
    <row r="1783" spans="5:6">
      <c r="E1783" s="47"/>
      <c r="F1783" s="48"/>
    </row>
    <row r="1784" spans="5:6">
      <c r="E1784" s="47"/>
      <c r="F1784" s="48"/>
    </row>
    <row r="1785" spans="5:6">
      <c r="E1785" s="47"/>
      <c r="F1785" s="48"/>
    </row>
    <row r="1786" spans="5:6">
      <c r="E1786" s="47"/>
      <c r="F1786" s="48"/>
    </row>
    <row r="1787" spans="5:6">
      <c r="E1787" s="47"/>
      <c r="F1787" s="48"/>
    </row>
    <row r="1788" spans="5:6">
      <c r="E1788" s="47"/>
      <c r="F1788" s="48"/>
    </row>
    <row r="1789" spans="5:6">
      <c r="E1789" s="47"/>
      <c r="F1789" s="48"/>
    </row>
    <row r="1790" spans="5:6">
      <c r="E1790" s="47"/>
      <c r="F1790" s="48"/>
    </row>
    <row r="1791" spans="5:6">
      <c r="E1791" s="47"/>
      <c r="F1791" s="48"/>
    </row>
    <row r="1792" spans="5:6">
      <c r="E1792" s="47"/>
      <c r="F1792" s="48"/>
    </row>
    <row r="1793" spans="1:6">
      <c r="E1793" s="47"/>
      <c r="F1793" s="48"/>
    </row>
    <row r="1794" spans="1:6">
      <c r="A1794" s="45"/>
      <c r="E1794" s="47"/>
      <c r="F1794" s="48"/>
    </row>
    <row r="1795" spans="1:6">
      <c r="D1795" s="77"/>
      <c r="E1795" s="47"/>
      <c r="F1795" s="48"/>
    </row>
    <row r="1796" spans="1:6">
      <c r="D1796" s="77"/>
      <c r="E1796" s="47"/>
      <c r="F1796" s="48"/>
    </row>
    <row r="1797" spans="1:6">
      <c r="D1797" s="77"/>
      <c r="E1797" s="47"/>
      <c r="F1797" s="48"/>
    </row>
    <row r="1798" spans="1:6">
      <c r="D1798" s="77"/>
      <c r="E1798" s="47"/>
      <c r="F1798" s="48"/>
    </row>
    <row r="1799" spans="1:6">
      <c r="D1799" s="77"/>
      <c r="E1799" s="47"/>
      <c r="F1799" s="48"/>
    </row>
    <row r="1800" spans="1:6">
      <c r="D1800" s="77"/>
      <c r="E1800" s="47"/>
      <c r="F1800" s="48"/>
    </row>
    <row r="1801" spans="1:6">
      <c r="D1801" s="77"/>
      <c r="E1801" s="47"/>
      <c r="F1801" s="48"/>
    </row>
    <row r="1802" spans="1:6">
      <c r="D1802" s="77"/>
      <c r="E1802" s="47"/>
      <c r="F1802" s="48"/>
    </row>
    <row r="1803" spans="1:6">
      <c r="D1803" s="77"/>
      <c r="E1803" s="47"/>
      <c r="F1803" s="48"/>
    </row>
    <row r="1804" spans="1:6">
      <c r="D1804" s="77"/>
      <c r="E1804" s="47"/>
      <c r="F1804" s="48"/>
    </row>
    <row r="1805" spans="1:6">
      <c r="D1805" s="77"/>
      <c r="E1805" s="47"/>
      <c r="F1805" s="48"/>
    </row>
    <row r="1806" spans="1:6">
      <c r="D1806" s="77"/>
      <c r="E1806" s="47"/>
      <c r="F1806" s="48"/>
    </row>
    <row r="1807" spans="1:6">
      <c r="D1807" s="77"/>
      <c r="E1807" s="47"/>
      <c r="F1807" s="48"/>
    </row>
    <row r="1808" spans="1:6">
      <c r="D1808" s="77"/>
      <c r="E1808" s="47"/>
      <c r="F1808" s="48"/>
    </row>
    <row r="1809" spans="4:6">
      <c r="D1809" s="77"/>
      <c r="E1809" s="47"/>
      <c r="F1809" s="48"/>
    </row>
    <row r="1810" spans="4:6">
      <c r="D1810" s="77"/>
      <c r="E1810" s="47"/>
      <c r="F1810" s="48"/>
    </row>
    <row r="1811" spans="4:6">
      <c r="D1811" s="77"/>
      <c r="E1811" s="47"/>
      <c r="F1811" s="48"/>
    </row>
    <row r="1812" spans="4:6">
      <c r="D1812" s="77"/>
      <c r="E1812" s="47"/>
      <c r="F1812" s="48"/>
    </row>
    <row r="1813" spans="4:6">
      <c r="D1813" s="77"/>
      <c r="E1813" s="47"/>
      <c r="F1813" s="48"/>
    </row>
    <row r="1814" spans="4:6">
      <c r="D1814" s="77"/>
      <c r="E1814" s="47"/>
      <c r="F1814" s="48"/>
    </row>
    <row r="1815" spans="4:6">
      <c r="D1815" s="77"/>
      <c r="E1815" s="47"/>
      <c r="F1815" s="48"/>
    </row>
    <row r="1816" spans="4:6">
      <c r="D1816" s="77"/>
      <c r="E1816" s="47"/>
      <c r="F1816" s="48"/>
    </row>
    <row r="1817" spans="4:6">
      <c r="D1817" s="77"/>
      <c r="E1817" s="47"/>
      <c r="F1817" s="48"/>
    </row>
    <row r="1818" spans="4:6">
      <c r="D1818" s="77"/>
      <c r="E1818" s="47"/>
      <c r="F1818" s="48"/>
    </row>
    <row r="1819" spans="4:6">
      <c r="D1819" s="77"/>
      <c r="E1819" s="47"/>
      <c r="F1819" s="48"/>
    </row>
    <row r="1820" spans="4:6">
      <c r="D1820" s="77"/>
      <c r="E1820" s="47"/>
      <c r="F1820" s="48"/>
    </row>
    <row r="1821" spans="4:6">
      <c r="D1821" s="77"/>
      <c r="E1821" s="47"/>
      <c r="F1821" s="48"/>
    </row>
    <row r="1822" spans="4:6">
      <c r="D1822" s="77"/>
      <c r="E1822" s="47"/>
      <c r="F1822" s="48"/>
    </row>
    <row r="1823" spans="4:6">
      <c r="D1823" s="77"/>
      <c r="E1823" s="47"/>
      <c r="F1823" s="48"/>
    </row>
    <row r="1824" spans="4:6">
      <c r="D1824" s="77"/>
      <c r="E1824" s="47"/>
      <c r="F1824" s="48"/>
    </row>
    <row r="1825" spans="4:6">
      <c r="D1825" s="77"/>
      <c r="E1825" s="47"/>
      <c r="F1825" s="48"/>
    </row>
    <row r="1826" spans="4:6">
      <c r="D1826" s="77"/>
      <c r="E1826" s="47"/>
      <c r="F1826" s="48"/>
    </row>
    <row r="1827" spans="4:6">
      <c r="D1827" s="77"/>
      <c r="E1827" s="47"/>
      <c r="F1827" s="48"/>
    </row>
    <row r="1828" spans="4:6">
      <c r="D1828" s="77"/>
      <c r="E1828" s="47"/>
      <c r="F1828" s="48"/>
    </row>
    <row r="1829" spans="4:6">
      <c r="D1829" s="77"/>
      <c r="E1829" s="47"/>
      <c r="F1829" s="48"/>
    </row>
    <row r="1830" spans="4:6">
      <c r="D1830" s="77"/>
      <c r="E1830" s="47"/>
      <c r="F1830" s="48"/>
    </row>
    <row r="1831" spans="4:6">
      <c r="D1831" s="77"/>
      <c r="E1831" s="47"/>
      <c r="F1831" s="48"/>
    </row>
    <row r="1832" spans="4:6">
      <c r="D1832" s="77"/>
      <c r="E1832" s="47"/>
      <c r="F1832" s="48"/>
    </row>
    <row r="1833" spans="4:6">
      <c r="D1833" s="77"/>
      <c r="E1833" s="47"/>
      <c r="F1833" s="48"/>
    </row>
    <row r="1834" spans="4:6">
      <c r="D1834" s="77"/>
      <c r="E1834" s="47"/>
      <c r="F1834" s="48"/>
    </row>
    <row r="1835" spans="4:6">
      <c r="D1835" s="77"/>
      <c r="E1835" s="47"/>
      <c r="F1835" s="48"/>
    </row>
    <row r="1836" spans="4:6">
      <c r="D1836" s="77"/>
      <c r="E1836" s="47"/>
      <c r="F1836" s="48"/>
    </row>
    <row r="1837" spans="4:6">
      <c r="D1837" s="77"/>
      <c r="E1837" s="47"/>
      <c r="F1837" s="48"/>
    </row>
    <row r="1838" spans="4:6">
      <c r="D1838" s="77"/>
      <c r="E1838" s="47"/>
      <c r="F1838" s="48"/>
    </row>
    <row r="1839" spans="4:6">
      <c r="D1839" s="77"/>
      <c r="E1839" s="47"/>
      <c r="F1839" s="48"/>
    </row>
    <row r="1840" spans="4:6">
      <c r="D1840" s="77"/>
      <c r="E1840" s="47"/>
      <c r="F1840" s="48"/>
    </row>
    <row r="1841" spans="4:6">
      <c r="D1841" s="77"/>
      <c r="E1841" s="47"/>
      <c r="F1841" s="48"/>
    </row>
    <row r="1842" spans="4:6">
      <c r="D1842" s="77"/>
      <c r="E1842" s="47"/>
      <c r="F1842" s="48"/>
    </row>
    <row r="1843" spans="4:6">
      <c r="D1843" s="77"/>
      <c r="E1843" s="47"/>
      <c r="F1843" s="48"/>
    </row>
    <row r="1844" spans="4:6">
      <c r="D1844" s="77"/>
      <c r="E1844" s="47"/>
      <c r="F1844" s="48"/>
    </row>
    <row r="1845" spans="4:6">
      <c r="D1845" s="77"/>
      <c r="E1845" s="47"/>
      <c r="F1845" s="48"/>
    </row>
    <row r="1846" spans="4:6">
      <c r="D1846" s="77"/>
      <c r="E1846" s="47"/>
      <c r="F1846" s="48"/>
    </row>
    <row r="1847" spans="4:6">
      <c r="D1847" s="77"/>
      <c r="E1847" s="47"/>
      <c r="F1847" s="48"/>
    </row>
    <row r="1848" spans="4:6">
      <c r="D1848" s="77"/>
      <c r="E1848" s="47"/>
      <c r="F1848" s="48"/>
    </row>
    <row r="1849" spans="4:6">
      <c r="D1849" s="77"/>
      <c r="E1849" s="47"/>
      <c r="F1849" s="48"/>
    </row>
    <row r="1850" spans="4:6">
      <c r="D1850" s="77"/>
      <c r="E1850" s="47"/>
      <c r="F1850" s="48"/>
    </row>
    <row r="1851" spans="4:6">
      <c r="D1851" s="77"/>
      <c r="E1851" s="47"/>
      <c r="F1851" s="48"/>
    </row>
    <row r="1852" spans="4:6">
      <c r="D1852" s="77"/>
      <c r="E1852" s="47"/>
      <c r="F1852" s="48"/>
    </row>
    <row r="1853" spans="4:6">
      <c r="D1853" s="77"/>
      <c r="E1853" s="47"/>
      <c r="F1853" s="48"/>
    </row>
    <row r="1854" spans="4:6">
      <c r="D1854" s="77"/>
      <c r="E1854" s="47"/>
      <c r="F1854" s="48"/>
    </row>
    <row r="1855" spans="4:6">
      <c r="D1855" s="77"/>
      <c r="E1855" s="47"/>
      <c r="F1855" s="48"/>
    </row>
    <row r="1856" spans="4:6">
      <c r="D1856" s="77"/>
      <c r="E1856" s="47"/>
      <c r="F1856" s="48"/>
    </row>
    <row r="1857" spans="4:6">
      <c r="D1857" s="77"/>
      <c r="E1857" s="47"/>
      <c r="F1857" s="48"/>
    </row>
    <row r="1858" spans="4:6">
      <c r="D1858" s="77"/>
      <c r="E1858" s="47"/>
      <c r="F1858" s="48"/>
    </row>
    <row r="1859" spans="4:6">
      <c r="D1859" s="77"/>
      <c r="E1859" s="47"/>
      <c r="F1859" s="48"/>
    </row>
    <row r="1860" spans="4:6">
      <c r="D1860" s="77"/>
      <c r="E1860" s="47"/>
      <c r="F1860" s="48"/>
    </row>
    <row r="1861" spans="4:6">
      <c r="D1861" s="77"/>
      <c r="E1861" s="47"/>
      <c r="F1861" s="48"/>
    </row>
    <row r="1862" spans="4:6">
      <c r="D1862" s="77"/>
      <c r="E1862" s="47"/>
      <c r="F1862" s="48"/>
    </row>
    <row r="1863" spans="4:6">
      <c r="D1863" s="77"/>
      <c r="E1863" s="47"/>
      <c r="F1863" s="48"/>
    </row>
    <row r="1864" spans="4:6">
      <c r="D1864" s="77"/>
      <c r="E1864" s="47"/>
      <c r="F1864" s="48"/>
    </row>
    <row r="1865" spans="4:6">
      <c r="D1865" s="77"/>
      <c r="E1865" s="47"/>
      <c r="F1865" s="48"/>
    </row>
    <row r="1866" spans="4:6">
      <c r="D1866" s="77"/>
      <c r="E1866" s="47"/>
      <c r="F1866" s="48"/>
    </row>
    <row r="1867" spans="4:6">
      <c r="D1867" s="77"/>
      <c r="E1867" s="47"/>
      <c r="F1867" s="48"/>
    </row>
    <row r="1868" spans="4:6">
      <c r="D1868" s="77"/>
      <c r="E1868" s="47"/>
      <c r="F1868" s="48"/>
    </row>
    <row r="1869" spans="4:6">
      <c r="D1869" s="77"/>
      <c r="E1869" s="47"/>
      <c r="F1869" s="48"/>
    </row>
    <row r="1870" spans="4:6">
      <c r="D1870" s="77"/>
      <c r="E1870" s="47"/>
      <c r="F1870" s="48"/>
    </row>
    <row r="1871" spans="4:6">
      <c r="D1871" s="77"/>
      <c r="E1871" s="47"/>
      <c r="F1871" s="48"/>
    </row>
    <row r="1872" spans="4:6">
      <c r="D1872" s="77"/>
      <c r="E1872" s="47"/>
      <c r="F1872" s="48"/>
    </row>
    <row r="1873" spans="1:6">
      <c r="D1873" s="77"/>
      <c r="E1873" s="47"/>
      <c r="F1873" s="48"/>
    </row>
    <row r="1874" spans="1:6">
      <c r="D1874" s="77"/>
      <c r="E1874" s="47"/>
      <c r="F1874" s="48"/>
    </row>
    <row r="1875" spans="1:6">
      <c r="D1875" s="77"/>
      <c r="E1875" s="47"/>
      <c r="F1875" s="48"/>
    </row>
    <row r="1876" spans="1:6">
      <c r="D1876" s="77"/>
      <c r="E1876" s="47"/>
      <c r="F1876" s="48"/>
    </row>
    <row r="1877" spans="1:6">
      <c r="D1877" s="77"/>
      <c r="E1877" s="47"/>
      <c r="F1877" s="48"/>
    </row>
    <row r="1878" spans="1:6">
      <c r="D1878" s="77"/>
      <c r="E1878" s="47"/>
      <c r="F1878" s="48"/>
    </row>
    <row r="1879" spans="1:6">
      <c r="D1879" s="77"/>
      <c r="E1879" s="47"/>
      <c r="F1879" s="48"/>
    </row>
    <row r="1880" spans="1:6">
      <c r="D1880" s="77"/>
      <c r="E1880" s="47"/>
      <c r="F1880" s="48"/>
    </row>
    <row r="1881" spans="1:6">
      <c r="D1881" s="77"/>
      <c r="E1881" s="47"/>
      <c r="F1881" s="48"/>
    </row>
    <row r="1882" spans="1:6">
      <c r="A1882" s="45"/>
      <c r="E1882" s="47"/>
      <c r="F1882" s="48"/>
    </row>
    <row r="1883" spans="1:6">
      <c r="D1883" s="77"/>
      <c r="E1883" s="47"/>
      <c r="F1883" s="48"/>
    </row>
    <row r="1884" spans="1:6">
      <c r="D1884" s="77"/>
      <c r="E1884" s="47"/>
      <c r="F1884" s="48"/>
    </row>
    <row r="1885" spans="1:6">
      <c r="D1885" s="77"/>
      <c r="E1885" s="47"/>
      <c r="F1885" s="48"/>
    </row>
    <row r="1886" spans="1:6">
      <c r="D1886" s="77"/>
      <c r="E1886" s="47"/>
      <c r="F1886" s="48"/>
    </row>
    <row r="1887" spans="1:6">
      <c r="D1887" s="77"/>
      <c r="E1887" s="47"/>
      <c r="F1887" s="48"/>
    </row>
    <row r="1888" spans="1:6">
      <c r="D1888" s="77"/>
      <c r="E1888" s="47"/>
      <c r="F1888" s="48"/>
    </row>
    <row r="1889" spans="4:6">
      <c r="D1889" s="77"/>
      <c r="E1889" s="47"/>
      <c r="F1889" s="48"/>
    </row>
    <row r="1890" spans="4:6">
      <c r="D1890" s="77"/>
      <c r="E1890" s="47"/>
      <c r="F1890" s="48"/>
    </row>
    <row r="1891" spans="4:6">
      <c r="D1891" s="77"/>
      <c r="E1891" s="47"/>
      <c r="F1891" s="48"/>
    </row>
    <row r="1892" spans="4:6">
      <c r="D1892" s="77"/>
      <c r="E1892" s="47"/>
      <c r="F1892" s="48"/>
    </row>
    <row r="1893" spans="4:6">
      <c r="D1893" s="77"/>
      <c r="E1893" s="47"/>
      <c r="F1893" s="48"/>
    </row>
    <row r="1894" spans="4:6">
      <c r="D1894" s="77"/>
      <c r="E1894" s="47"/>
      <c r="F1894" s="48"/>
    </row>
    <row r="1895" spans="4:6">
      <c r="D1895" s="77"/>
      <c r="E1895" s="47"/>
      <c r="F1895" s="48"/>
    </row>
    <row r="1896" spans="4:6">
      <c r="D1896" s="77"/>
      <c r="E1896" s="47"/>
      <c r="F1896" s="48"/>
    </row>
    <row r="1897" spans="4:6">
      <c r="D1897" s="77"/>
      <c r="E1897" s="47"/>
      <c r="F1897" s="48"/>
    </row>
    <row r="1898" spans="4:6">
      <c r="D1898" s="77"/>
      <c r="E1898" s="47"/>
      <c r="F1898" s="48"/>
    </row>
    <row r="1899" spans="4:6">
      <c r="D1899" s="77"/>
      <c r="E1899" s="47"/>
      <c r="F1899" s="48"/>
    </row>
    <row r="1900" spans="4:6">
      <c r="D1900" s="77"/>
      <c r="E1900" s="47"/>
      <c r="F1900" s="48"/>
    </row>
    <row r="1901" spans="4:6">
      <c r="D1901" s="77"/>
      <c r="E1901" s="47"/>
      <c r="F1901" s="48"/>
    </row>
    <row r="1902" spans="4:6">
      <c r="D1902" s="77"/>
      <c r="E1902" s="47"/>
      <c r="F1902" s="48"/>
    </row>
    <row r="1903" spans="4:6">
      <c r="D1903" s="77"/>
      <c r="E1903" s="47"/>
      <c r="F1903" s="48"/>
    </row>
    <row r="1904" spans="4:6">
      <c r="D1904" s="77"/>
      <c r="E1904" s="47"/>
      <c r="F1904" s="48"/>
    </row>
    <row r="1905" spans="4:6">
      <c r="D1905" s="77"/>
      <c r="E1905" s="47"/>
      <c r="F1905" s="48"/>
    </row>
    <row r="1906" spans="4:6">
      <c r="D1906" s="77"/>
      <c r="E1906" s="47"/>
      <c r="F1906" s="48"/>
    </row>
    <row r="1907" spans="4:6">
      <c r="D1907" s="77"/>
      <c r="E1907" s="47"/>
      <c r="F1907" s="48"/>
    </row>
    <row r="1908" spans="4:6">
      <c r="D1908" s="77"/>
      <c r="E1908" s="47"/>
      <c r="F1908" s="48"/>
    </row>
    <row r="1909" spans="4:6">
      <c r="D1909" s="77"/>
      <c r="E1909" s="47"/>
      <c r="F1909" s="48"/>
    </row>
    <row r="1910" spans="4:6">
      <c r="D1910" s="77"/>
      <c r="E1910" s="47"/>
      <c r="F1910" s="48"/>
    </row>
    <row r="1911" spans="4:6">
      <c r="D1911" s="77"/>
      <c r="E1911" s="47"/>
      <c r="F1911" s="48"/>
    </row>
    <row r="1912" spans="4:6">
      <c r="D1912" s="77"/>
      <c r="E1912" s="47"/>
      <c r="F1912" s="48"/>
    </row>
    <row r="1913" spans="4:6">
      <c r="D1913" s="77"/>
      <c r="E1913" s="47"/>
      <c r="F1913" s="48"/>
    </row>
    <row r="1914" spans="4:6">
      <c r="D1914" s="77"/>
      <c r="E1914" s="47"/>
      <c r="F1914" s="48"/>
    </row>
    <row r="1915" spans="4:6">
      <c r="D1915" s="77"/>
      <c r="E1915" s="47"/>
      <c r="F1915" s="48"/>
    </row>
    <row r="1916" spans="4:6">
      <c r="D1916" s="77"/>
      <c r="E1916" s="47"/>
      <c r="F1916" s="48"/>
    </row>
    <row r="1917" spans="4:6">
      <c r="D1917" s="77"/>
      <c r="E1917" s="47"/>
      <c r="F1917" s="48"/>
    </row>
    <row r="1918" spans="4:6">
      <c r="D1918" s="77"/>
      <c r="E1918" s="47"/>
      <c r="F1918" s="48"/>
    </row>
    <row r="1919" spans="4:6">
      <c r="D1919" s="77"/>
      <c r="E1919" s="47"/>
      <c r="F1919" s="48"/>
    </row>
    <row r="1920" spans="4:6">
      <c r="D1920" s="77"/>
      <c r="E1920" s="47"/>
      <c r="F1920" s="48"/>
    </row>
    <row r="1921" spans="4:6">
      <c r="D1921" s="77"/>
      <c r="E1921" s="47"/>
      <c r="F1921" s="48"/>
    </row>
    <row r="1922" spans="4:6">
      <c r="D1922" s="77"/>
      <c r="E1922" s="47"/>
      <c r="F1922" s="48"/>
    </row>
    <row r="1923" spans="4:6">
      <c r="D1923" s="77"/>
      <c r="E1923" s="47"/>
      <c r="F1923" s="48"/>
    </row>
    <row r="1924" spans="4:6">
      <c r="D1924" s="77"/>
      <c r="E1924" s="47"/>
      <c r="F1924" s="48"/>
    </row>
    <row r="1925" spans="4:6">
      <c r="D1925" s="77"/>
      <c r="E1925" s="47"/>
      <c r="F1925" s="48"/>
    </row>
    <row r="1926" spans="4:6">
      <c r="D1926" s="77"/>
      <c r="E1926" s="47"/>
      <c r="F1926" s="48"/>
    </row>
    <row r="1927" spans="4:6">
      <c r="D1927" s="77"/>
      <c r="E1927" s="47"/>
      <c r="F1927" s="48"/>
    </row>
    <row r="1928" spans="4:6">
      <c r="D1928" s="77"/>
      <c r="E1928" s="47"/>
      <c r="F1928" s="48"/>
    </row>
    <row r="1929" spans="4:6">
      <c r="D1929" s="77"/>
      <c r="E1929" s="47"/>
      <c r="F1929" s="48"/>
    </row>
    <row r="1930" spans="4:6">
      <c r="D1930" s="77"/>
      <c r="E1930" s="47"/>
      <c r="F1930" s="48"/>
    </row>
    <row r="1931" spans="4:6">
      <c r="D1931" s="77"/>
      <c r="E1931" s="47"/>
      <c r="F1931" s="48"/>
    </row>
    <row r="1932" spans="4:6">
      <c r="D1932" s="77"/>
      <c r="E1932" s="47"/>
      <c r="F1932" s="48"/>
    </row>
    <row r="1933" spans="4:6">
      <c r="D1933" s="77"/>
      <c r="E1933" s="47"/>
      <c r="F1933" s="48"/>
    </row>
    <row r="1934" spans="4:6">
      <c r="D1934" s="77"/>
      <c r="E1934" s="47"/>
      <c r="F1934" s="48"/>
    </row>
    <row r="1935" spans="4:6">
      <c r="D1935" s="77"/>
      <c r="E1935" s="47"/>
      <c r="F1935" s="48"/>
    </row>
    <row r="1936" spans="4:6">
      <c r="D1936" s="77"/>
      <c r="E1936" s="47"/>
      <c r="F1936" s="48"/>
    </row>
    <row r="1937" spans="4:6">
      <c r="D1937" s="77"/>
      <c r="E1937" s="47"/>
      <c r="F1937" s="48"/>
    </row>
    <row r="1938" spans="4:6">
      <c r="D1938" s="77"/>
      <c r="E1938" s="47"/>
      <c r="F1938" s="48"/>
    </row>
    <row r="1939" spans="4:6">
      <c r="D1939" s="77"/>
      <c r="E1939" s="47"/>
      <c r="F1939" s="48"/>
    </row>
    <row r="1940" spans="4:6">
      <c r="D1940" s="77"/>
      <c r="E1940" s="47"/>
      <c r="F1940" s="48"/>
    </row>
    <row r="1941" spans="4:6">
      <c r="D1941" s="77"/>
      <c r="E1941" s="47"/>
      <c r="F1941" s="48"/>
    </row>
    <row r="1942" spans="4:6">
      <c r="D1942" s="77"/>
      <c r="E1942" s="47"/>
      <c r="F1942" s="48"/>
    </row>
    <row r="1943" spans="4:6">
      <c r="D1943" s="77"/>
      <c r="E1943" s="47"/>
      <c r="F1943" s="48"/>
    </row>
    <row r="1944" spans="4:6">
      <c r="D1944" s="77"/>
      <c r="E1944" s="47"/>
      <c r="F1944" s="48"/>
    </row>
    <row r="1945" spans="4:6">
      <c r="D1945" s="77"/>
      <c r="E1945" s="47"/>
      <c r="F1945" s="48"/>
    </row>
    <row r="1946" spans="4:6">
      <c r="D1946" s="77"/>
      <c r="E1946" s="47"/>
      <c r="F1946" s="48"/>
    </row>
    <row r="1947" spans="4:6">
      <c r="D1947" s="77"/>
      <c r="E1947" s="47"/>
      <c r="F1947" s="48"/>
    </row>
    <row r="1948" spans="4:6">
      <c r="D1948" s="77"/>
      <c r="E1948" s="47"/>
      <c r="F1948" s="48"/>
    </row>
    <row r="1949" spans="4:6">
      <c r="D1949" s="77"/>
      <c r="E1949" s="47"/>
      <c r="F1949" s="48"/>
    </row>
    <row r="1950" spans="4:6">
      <c r="D1950" s="77"/>
      <c r="E1950" s="47"/>
      <c r="F1950" s="48"/>
    </row>
    <row r="1951" spans="4:6">
      <c r="D1951" s="77"/>
      <c r="E1951" s="47"/>
      <c r="F1951" s="48"/>
    </row>
    <row r="1952" spans="4:6">
      <c r="D1952" s="77"/>
      <c r="E1952" s="47"/>
      <c r="F1952" s="48"/>
    </row>
    <row r="1953" spans="1:6">
      <c r="D1953" s="77"/>
      <c r="E1953" s="47"/>
      <c r="F1953" s="48"/>
    </row>
    <row r="1954" spans="1:6">
      <c r="D1954" s="77"/>
      <c r="E1954" s="47"/>
      <c r="F1954" s="48"/>
    </row>
    <row r="1955" spans="1:6">
      <c r="D1955" s="77"/>
      <c r="E1955" s="47"/>
      <c r="F1955" s="48"/>
    </row>
    <row r="1956" spans="1:6">
      <c r="D1956" s="77"/>
      <c r="E1956" s="47"/>
      <c r="F1956" s="48"/>
    </row>
    <row r="1957" spans="1:6">
      <c r="D1957" s="77"/>
      <c r="E1957" s="47"/>
      <c r="F1957" s="48"/>
    </row>
    <row r="1958" spans="1:6">
      <c r="D1958" s="77"/>
      <c r="E1958" s="47"/>
      <c r="F1958" s="48"/>
    </row>
    <row r="1959" spans="1:6">
      <c r="D1959" s="77"/>
      <c r="E1959" s="47"/>
      <c r="F1959" s="48"/>
    </row>
    <row r="1960" spans="1:6">
      <c r="D1960" s="77"/>
      <c r="E1960" s="47"/>
      <c r="F1960" s="48"/>
    </row>
    <row r="1961" spans="1:6">
      <c r="D1961" s="77"/>
      <c r="E1961" s="47"/>
      <c r="F1961" s="48"/>
    </row>
    <row r="1962" spans="1:6">
      <c r="D1962" s="77"/>
      <c r="E1962" s="47"/>
      <c r="F1962" s="48"/>
    </row>
    <row r="1963" spans="1:6">
      <c r="D1963" s="77"/>
      <c r="E1963" s="47"/>
      <c r="F1963" s="48"/>
    </row>
    <row r="1964" spans="1:6">
      <c r="D1964" s="77"/>
      <c r="E1964" s="47"/>
      <c r="F1964" s="48"/>
    </row>
    <row r="1965" spans="1:6">
      <c r="D1965" s="77"/>
      <c r="E1965" s="47"/>
      <c r="F1965" s="48"/>
    </row>
    <row r="1966" spans="1:6">
      <c r="D1966" s="77"/>
      <c r="E1966" s="47"/>
      <c r="F1966" s="48"/>
    </row>
    <row r="1967" spans="1:6">
      <c r="A1967" s="45"/>
      <c r="E1967" s="47"/>
      <c r="F1967" s="48"/>
    </row>
    <row r="1968" spans="1:6">
      <c r="D1968" s="77"/>
      <c r="E1968" s="47"/>
      <c r="F1968" s="48"/>
    </row>
    <row r="1969" spans="4:6">
      <c r="D1969" s="77"/>
      <c r="E1969" s="47"/>
      <c r="F1969" s="48"/>
    </row>
    <row r="1970" spans="4:6">
      <c r="D1970" s="77"/>
      <c r="E1970" s="47"/>
      <c r="F1970" s="48"/>
    </row>
    <row r="1971" spans="4:6">
      <c r="D1971" s="77"/>
      <c r="E1971" s="47"/>
      <c r="F1971" s="48"/>
    </row>
    <row r="1972" spans="4:6">
      <c r="D1972" s="77"/>
      <c r="E1972" s="47"/>
      <c r="F1972" s="48"/>
    </row>
    <row r="1973" spans="4:6">
      <c r="D1973" s="77"/>
      <c r="E1973" s="47"/>
      <c r="F1973" s="48"/>
    </row>
    <row r="1974" spans="4:6">
      <c r="D1974" s="77"/>
      <c r="E1974" s="47"/>
      <c r="F1974" s="48"/>
    </row>
    <row r="1975" spans="4:6">
      <c r="D1975" s="77"/>
      <c r="E1975" s="47"/>
      <c r="F1975" s="48"/>
    </row>
    <row r="1976" spans="4:6">
      <c r="D1976" s="77"/>
      <c r="E1976" s="47"/>
      <c r="F1976" s="48"/>
    </row>
    <row r="1977" spans="4:6">
      <c r="D1977" s="77"/>
      <c r="E1977" s="47"/>
      <c r="F1977" s="48"/>
    </row>
    <row r="1978" spans="4:6">
      <c r="D1978" s="77"/>
      <c r="E1978" s="47"/>
      <c r="F1978" s="48"/>
    </row>
    <row r="1979" spans="4:6">
      <c r="D1979" s="77"/>
      <c r="E1979" s="47"/>
      <c r="F1979" s="48"/>
    </row>
    <row r="1980" spans="4:6">
      <c r="D1980" s="77"/>
      <c r="E1980" s="47"/>
      <c r="F1980" s="48"/>
    </row>
    <row r="1981" spans="4:6">
      <c r="D1981" s="77"/>
      <c r="E1981" s="47"/>
      <c r="F1981" s="48"/>
    </row>
    <row r="1982" spans="4:6">
      <c r="D1982" s="77"/>
      <c r="E1982" s="47"/>
      <c r="F1982" s="48"/>
    </row>
    <row r="1983" spans="4:6">
      <c r="D1983" s="77"/>
      <c r="E1983" s="47"/>
      <c r="F1983" s="48"/>
    </row>
    <row r="1984" spans="4:6">
      <c r="D1984" s="77"/>
      <c r="E1984" s="47"/>
      <c r="F1984" s="48"/>
    </row>
    <row r="1985" spans="4:6">
      <c r="D1985" s="77"/>
      <c r="E1985" s="47"/>
      <c r="F1985" s="48"/>
    </row>
    <row r="1986" spans="4:6">
      <c r="D1986" s="77"/>
      <c r="E1986" s="47"/>
      <c r="F1986" s="48"/>
    </row>
    <row r="1987" spans="4:6">
      <c r="D1987" s="77"/>
      <c r="E1987" s="47"/>
      <c r="F1987" s="48"/>
    </row>
    <row r="1988" spans="4:6">
      <c r="D1988" s="77"/>
      <c r="E1988" s="47"/>
      <c r="F1988" s="48"/>
    </row>
    <row r="1989" spans="4:6">
      <c r="D1989" s="77"/>
      <c r="E1989" s="47"/>
      <c r="F1989" s="48"/>
    </row>
    <row r="1990" spans="4:6">
      <c r="D1990" s="77"/>
      <c r="E1990" s="47"/>
      <c r="F1990" s="48"/>
    </row>
    <row r="1991" spans="4:6">
      <c r="D1991" s="77"/>
      <c r="E1991" s="47"/>
      <c r="F1991" s="48"/>
    </row>
    <row r="1992" spans="4:6">
      <c r="D1992" s="77"/>
      <c r="E1992" s="47"/>
      <c r="F1992" s="48"/>
    </row>
    <row r="1993" spans="4:6">
      <c r="D1993" s="77"/>
      <c r="E1993" s="47"/>
      <c r="F1993" s="48"/>
    </row>
    <row r="1994" spans="4:6">
      <c r="D1994" s="77"/>
      <c r="E1994" s="47"/>
      <c r="F1994" s="48"/>
    </row>
    <row r="1995" spans="4:6">
      <c r="D1995" s="77"/>
      <c r="E1995" s="47"/>
      <c r="F1995" s="48"/>
    </row>
    <row r="1996" spans="4:6">
      <c r="D1996" s="77"/>
      <c r="E1996" s="47"/>
      <c r="F1996" s="48"/>
    </row>
    <row r="1997" spans="4:6">
      <c r="D1997" s="77"/>
      <c r="E1997" s="47"/>
      <c r="F1997" s="48"/>
    </row>
    <row r="1998" spans="4:6">
      <c r="D1998" s="77"/>
      <c r="E1998" s="47"/>
      <c r="F1998" s="48"/>
    </row>
    <row r="1999" spans="4:6">
      <c r="D1999" s="77"/>
      <c r="E1999" s="47"/>
      <c r="F1999" s="48"/>
    </row>
    <row r="2000" spans="4:6">
      <c r="D2000" s="77"/>
      <c r="E2000" s="47"/>
      <c r="F2000" s="48"/>
    </row>
    <row r="2001" spans="4:6">
      <c r="D2001" s="77"/>
      <c r="E2001" s="47"/>
      <c r="F2001" s="48"/>
    </row>
    <row r="2002" spans="4:6">
      <c r="D2002" s="77"/>
      <c r="E2002" s="47"/>
      <c r="F2002" s="48"/>
    </row>
    <row r="2003" spans="4:6">
      <c r="D2003" s="77"/>
      <c r="E2003" s="47"/>
      <c r="F2003" s="48"/>
    </row>
    <row r="2004" spans="4:6">
      <c r="D2004" s="77"/>
      <c r="E2004" s="47"/>
      <c r="F2004" s="48"/>
    </row>
    <row r="2005" spans="4:6">
      <c r="D2005" s="77"/>
      <c r="E2005" s="47"/>
      <c r="F2005" s="48"/>
    </row>
    <row r="2006" spans="4:6">
      <c r="D2006" s="77"/>
      <c r="E2006" s="47"/>
      <c r="F2006" s="48"/>
    </row>
    <row r="2007" spans="4:6">
      <c r="D2007" s="77"/>
      <c r="E2007" s="47"/>
      <c r="F2007" s="48"/>
    </row>
    <row r="2008" spans="4:6">
      <c r="D2008" s="77"/>
      <c r="E2008" s="47"/>
      <c r="F2008" s="48"/>
    </row>
    <row r="2009" spans="4:6">
      <c r="D2009" s="77"/>
      <c r="E2009" s="47"/>
      <c r="F2009" s="48"/>
    </row>
    <row r="2010" spans="4:6">
      <c r="D2010" s="77"/>
      <c r="E2010" s="47"/>
      <c r="F2010" s="48"/>
    </row>
    <row r="2011" spans="4:6">
      <c r="D2011" s="77"/>
      <c r="E2011" s="47"/>
      <c r="F2011" s="48"/>
    </row>
    <row r="2012" spans="4:6">
      <c r="D2012" s="77"/>
      <c r="E2012" s="47"/>
      <c r="F2012" s="48"/>
    </row>
    <row r="2013" spans="4:6">
      <c r="D2013" s="77"/>
      <c r="E2013" s="47"/>
      <c r="F2013" s="48"/>
    </row>
    <row r="2014" spans="4:6">
      <c r="D2014" s="77"/>
      <c r="E2014" s="47"/>
      <c r="F2014" s="48"/>
    </row>
    <row r="2015" spans="4:6">
      <c r="D2015" s="77"/>
      <c r="E2015" s="47"/>
      <c r="F2015" s="48"/>
    </row>
    <row r="2016" spans="4:6">
      <c r="D2016" s="77"/>
      <c r="E2016" s="47"/>
      <c r="F2016" s="48"/>
    </row>
    <row r="2017" spans="4:6">
      <c r="D2017" s="77"/>
      <c r="E2017" s="47"/>
      <c r="F2017" s="48"/>
    </row>
    <row r="2018" spans="4:6">
      <c r="D2018" s="77"/>
      <c r="E2018" s="47"/>
      <c r="F2018" s="48"/>
    </row>
    <row r="2019" spans="4:6">
      <c r="D2019" s="77"/>
      <c r="E2019" s="47"/>
      <c r="F2019" s="48"/>
    </row>
    <row r="2020" spans="4:6">
      <c r="D2020" s="77"/>
      <c r="E2020" s="47"/>
      <c r="F2020" s="48"/>
    </row>
    <row r="2021" spans="4:6">
      <c r="D2021" s="77"/>
      <c r="E2021" s="47"/>
      <c r="F2021" s="48"/>
    </row>
    <row r="2022" spans="4:6">
      <c r="D2022" s="77"/>
      <c r="E2022" s="47"/>
      <c r="F2022" s="48"/>
    </row>
    <row r="2023" spans="4:6">
      <c r="D2023" s="77"/>
      <c r="E2023" s="47"/>
      <c r="F2023" s="48"/>
    </row>
    <row r="2024" spans="4:6">
      <c r="D2024" s="77"/>
      <c r="E2024" s="47"/>
      <c r="F2024" s="48"/>
    </row>
    <row r="2025" spans="4:6">
      <c r="D2025" s="77"/>
      <c r="E2025" s="47"/>
      <c r="F2025" s="48"/>
    </row>
    <row r="2026" spans="4:6">
      <c r="D2026" s="77"/>
      <c r="E2026" s="47"/>
      <c r="F2026" s="48"/>
    </row>
    <row r="2027" spans="4:6">
      <c r="D2027" s="77"/>
      <c r="E2027" s="47"/>
      <c r="F2027" s="48"/>
    </row>
    <row r="2028" spans="4:6">
      <c r="D2028" s="77"/>
      <c r="E2028" s="47"/>
      <c r="F2028" s="48"/>
    </row>
    <row r="2029" spans="4:6">
      <c r="D2029" s="77"/>
      <c r="E2029" s="47"/>
      <c r="F2029" s="48"/>
    </row>
    <row r="2030" spans="4:6">
      <c r="D2030" s="77"/>
      <c r="E2030" s="47"/>
      <c r="F2030" s="48"/>
    </row>
    <row r="2031" spans="4:6">
      <c r="D2031" s="77"/>
      <c r="E2031" s="47"/>
      <c r="F2031" s="48"/>
    </row>
    <row r="2032" spans="4:6">
      <c r="D2032" s="77"/>
      <c r="E2032" s="47"/>
      <c r="F2032" s="48"/>
    </row>
    <row r="2033" spans="4:6">
      <c r="D2033" s="77"/>
      <c r="E2033" s="47"/>
      <c r="F2033" s="48"/>
    </row>
    <row r="2034" spans="4:6">
      <c r="D2034" s="77"/>
      <c r="E2034" s="47"/>
      <c r="F2034" s="48"/>
    </row>
    <row r="2035" spans="4:6">
      <c r="D2035" s="77"/>
      <c r="E2035" s="47"/>
      <c r="F2035" s="48"/>
    </row>
    <row r="2036" spans="4:6">
      <c r="D2036" s="77"/>
      <c r="E2036" s="47"/>
      <c r="F2036" s="48"/>
    </row>
    <row r="2037" spans="4:6">
      <c r="D2037" s="77"/>
      <c r="E2037" s="47"/>
      <c r="F2037" s="48"/>
    </row>
    <row r="2038" spans="4:6">
      <c r="D2038" s="77"/>
      <c r="E2038" s="47"/>
      <c r="F2038" s="48"/>
    </row>
    <row r="2039" spans="4:6">
      <c r="D2039" s="77"/>
      <c r="E2039" s="47"/>
      <c r="F2039" s="48"/>
    </row>
    <row r="2040" spans="4:6">
      <c r="D2040" s="77"/>
      <c r="E2040" s="47"/>
      <c r="F2040" s="48"/>
    </row>
    <row r="2041" spans="4:6">
      <c r="D2041" s="77"/>
      <c r="E2041" s="47"/>
      <c r="F2041" s="48"/>
    </row>
    <row r="2042" spans="4:6">
      <c r="D2042" s="77"/>
      <c r="E2042" s="47"/>
      <c r="F2042" s="48"/>
    </row>
    <row r="2043" spans="4:6">
      <c r="D2043" s="77"/>
      <c r="E2043" s="47"/>
      <c r="F2043" s="48"/>
    </row>
    <row r="2044" spans="4:6">
      <c r="D2044" s="77"/>
      <c r="E2044" s="47"/>
      <c r="F2044" s="48"/>
    </row>
    <row r="2045" spans="4:6">
      <c r="D2045" s="77"/>
      <c r="E2045" s="47"/>
      <c r="F2045" s="48"/>
    </row>
    <row r="2046" spans="4:6">
      <c r="D2046" s="77"/>
      <c r="E2046" s="47"/>
      <c r="F2046" s="48"/>
    </row>
    <row r="2047" spans="4:6">
      <c r="D2047" s="77"/>
      <c r="E2047" s="47"/>
      <c r="F2047" s="48"/>
    </row>
    <row r="2048" spans="4:6">
      <c r="D2048" s="77"/>
      <c r="E2048" s="47"/>
      <c r="F2048" s="48"/>
    </row>
    <row r="2049" spans="1:6">
      <c r="D2049" s="77"/>
      <c r="E2049" s="47"/>
      <c r="F2049" s="48"/>
    </row>
    <row r="2050" spans="1:6">
      <c r="D2050" s="77"/>
      <c r="E2050" s="47"/>
      <c r="F2050" s="48"/>
    </row>
    <row r="2051" spans="1:6">
      <c r="D2051" s="77"/>
      <c r="E2051" s="47"/>
      <c r="F2051" s="48"/>
    </row>
    <row r="2052" spans="1:6">
      <c r="D2052" s="77"/>
      <c r="E2052" s="47"/>
      <c r="F2052" s="48"/>
    </row>
    <row r="2053" spans="1:6">
      <c r="D2053" s="77"/>
      <c r="E2053" s="47"/>
      <c r="F2053" s="48"/>
    </row>
    <row r="2054" spans="1:6">
      <c r="D2054" s="77"/>
      <c r="E2054" s="47"/>
      <c r="F2054" s="48"/>
    </row>
    <row r="2055" spans="1:6">
      <c r="A2055" s="45"/>
      <c r="E2055" s="47"/>
      <c r="F2055" s="48"/>
    </row>
    <row r="2056" spans="1:6">
      <c r="D2056" s="77"/>
      <c r="E2056" s="47"/>
      <c r="F2056" s="48"/>
    </row>
    <row r="2057" spans="1:6">
      <c r="D2057" s="77"/>
      <c r="E2057" s="47"/>
      <c r="F2057" s="48"/>
    </row>
    <row r="2058" spans="1:6">
      <c r="D2058" s="77"/>
      <c r="E2058" s="47"/>
      <c r="F2058" s="48"/>
    </row>
    <row r="2059" spans="1:6">
      <c r="D2059" s="77"/>
      <c r="E2059" s="47"/>
      <c r="F2059" s="48"/>
    </row>
    <row r="2060" spans="1:6">
      <c r="D2060" s="77"/>
      <c r="E2060" s="47"/>
      <c r="F2060" s="48"/>
    </row>
    <row r="2061" spans="1:6">
      <c r="D2061" s="77"/>
      <c r="E2061" s="47"/>
      <c r="F2061" s="48"/>
    </row>
    <row r="2062" spans="1:6">
      <c r="D2062" s="77"/>
      <c r="E2062" s="47"/>
      <c r="F2062" s="48"/>
    </row>
    <row r="2063" spans="1:6">
      <c r="D2063" s="77"/>
      <c r="E2063" s="47"/>
      <c r="F2063" s="48"/>
    </row>
    <row r="2064" spans="1:6">
      <c r="D2064" s="77"/>
      <c r="E2064" s="47"/>
      <c r="F2064" s="48"/>
    </row>
    <row r="2065" spans="4:6">
      <c r="D2065" s="77"/>
      <c r="E2065" s="47"/>
      <c r="F2065" s="48"/>
    </row>
    <row r="2066" spans="4:6">
      <c r="D2066" s="77"/>
      <c r="E2066" s="47"/>
      <c r="F2066" s="48"/>
    </row>
    <row r="2067" spans="4:6">
      <c r="D2067" s="77"/>
      <c r="E2067" s="47"/>
      <c r="F2067" s="48"/>
    </row>
    <row r="2068" spans="4:6">
      <c r="D2068" s="77"/>
      <c r="E2068" s="47"/>
      <c r="F2068" s="48"/>
    </row>
    <row r="2069" spans="4:6">
      <c r="D2069" s="77"/>
      <c r="E2069" s="47"/>
      <c r="F2069" s="48"/>
    </row>
    <row r="2070" spans="4:6">
      <c r="D2070" s="77"/>
      <c r="E2070" s="47"/>
      <c r="F2070" s="48"/>
    </row>
    <row r="2071" spans="4:6">
      <c r="D2071" s="77"/>
      <c r="E2071" s="47"/>
      <c r="F2071" s="48"/>
    </row>
    <row r="2072" spans="4:6">
      <c r="D2072" s="77"/>
      <c r="E2072" s="47"/>
      <c r="F2072" s="48"/>
    </row>
    <row r="2073" spans="4:6">
      <c r="D2073" s="77"/>
      <c r="E2073" s="47"/>
      <c r="F2073" s="48"/>
    </row>
    <row r="2074" spans="4:6">
      <c r="D2074" s="77"/>
      <c r="E2074" s="47"/>
      <c r="F2074" s="48"/>
    </row>
    <row r="2075" spans="4:6">
      <c r="D2075" s="77"/>
      <c r="E2075" s="47"/>
      <c r="F2075" s="48"/>
    </row>
    <row r="2076" spans="4:6">
      <c r="D2076" s="77"/>
      <c r="E2076" s="47"/>
      <c r="F2076" s="48"/>
    </row>
    <row r="2077" spans="4:6">
      <c r="D2077" s="77"/>
      <c r="E2077" s="47"/>
      <c r="F2077" s="48"/>
    </row>
    <row r="2078" spans="4:6">
      <c r="D2078" s="77"/>
      <c r="E2078" s="47"/>
      <c r="F2078" s="48"/>
    </row>
    <row r="2079" spans="4:6">
      <c r="D2079" s="77"/>
      <c r="E2079" s="47"/>
      <c r="F2079" s="48"/>
    </row>
    <row r="2080" spans="4:6">
      <c r="D2080" s="77"/>
      <c r="E2080" s="47"/>
      <c r="F2080" s="48"/>
    </row>
    <row r="2081" spans="4:6">
      <c r="D2081" s="77"/>
      <c r="E2081" s="47"/>
      <c r="F2081" s="48"/>
    </row>
    <row r="2082" spans="4:6">
      <c r="D2082" s="77"/>
      <c r="E2082" s="47"/>
      <c r="F2082" s="48"/>
    </row>
    <row r="2083" spans="4:6">
      <c r="D2083" s="77"/>
      <c r="E2083" s="47"/>
      <c r="F2083" s="48"/>
    </row>
    <row r="2084" spans="4:6">
      <c r="D2084" s="77"/>
      <c r="E2084" s="47"/>
      <c r="F2084" s="48"/>
    </row>
    <row r="2085" spans="4:6">
      <c r="D2085" s="77"/>
      <c r="E2085" s="47"/>
      <c r="F2085" s="48"/>
    </row>
    <row r="2086" spans="4:6">
      <c r="D2086" s="77"/>
      <c r="E2086" s="47"/>
      <c r="F2086" s="48"/>
    </row>
    <row r="2087" spans="4:6">
      <c r="D2087" s="77"/>
      <c r="E2087" s="47"/>
      <c r="F2087" s="48"/>
    </row>
    <row r="2088" spans="4:6">
      <c r="D2088" s="77"/>
      <c r="E2088" s="47"/>
      <c r="F2088" s="48"/>
    </row>
    <row r="2089" spans="4:6">
      <c r="D2089" s="77"/>
      <c r="E2089" s="47"/>
      <c r="F2089" s="48"/>
    </row>
    <row r="2090" spans="4:6">
      <c r="D2090" s="77"/>
      <c r="E2090" s="47"/>
      <c r="F2090" s="48"/>
    </row>
    <row r="2091" spans="4:6">
      <c r="D2091" s="77"/>
      <c r="E2091" s="47"/>
      <c r="F2091" s="48"/>
    </row>
    <row r="2092" spans="4:6">
      <c r="D2092" s="77"/>
      <c r="E2092" s="47"/>
      <c r="F2092" s="48"/>
    </row>
    <row r="2093" spans="4:6">
      <c r="D2093" s="77"/>
      <c r="E2093" s="47"/>
      <c r="F2093" s="48"/>
    </row>
    <row r="2094" spans="4:6">
      <c r="D2094" s="77"/>
      <c r="E2094" s="47"/>
      <c r="F2094" s="48"/>
    </row>
    <row r="2095" spans="4:6">
      <c r="D2095" s="77"/>
      <c r="E2095" s="47"/>
      <c r="F2095" s="48"/>
    </row>
    <row r="2096" spans="4:6">
      <c r="D2096" s="77"/>
      <c r="E2096" s="47"/>
      <c r="F2096" s="48"/>
    </row>
    <row r="2097" spans="4:6">
      <c r="D2097" s="77"/>
      <c r="E2097" s="47"/>
      <c r="F2097" s="48"/>
    </row>
    <row r="2098" spans="4:6">
      <c r="D2098" s="77"/>
      <c r="E2098" s="47"/>
      <c r="F2098" s="48"/>
    </row>
    <row r="2099" spans="4:6">
      <c r="D2099" s="77"/>
      <c r="E2099" s="47"/>
      <c r="F2099" s="48"/>
    </row>
    <row r="2100" spans="4:6">
      <c r="D2100" s="77"/>
      <c r="E2100" s="47"/>
      <c r="F2100" s="48"/>
    </row>
    <row r="2101" spans="4:6">
      <c r="D2101" s="77"/>
      <c r="E2101" s="47"/>
      <c r="F2101" s="48"/>
    </row>
    <row r="2102" spans="4:6">
      <c r="D2102" s="77"/>
      <c r="E2102" s="47"/>
      <c r="F2102" s="48"/>
    </row>
    <row r="2103" spans="4:6">
      <c r="D2103" s="77"/>
      <c r="E2103" s="47"/>
      <c r="F2103" s="48"/>
    </row>
    <row r="2104" spans="4:6">
      <c r="D2104" s="77"/>
      <c r="E2104" s="47"/>
      <c r="F2104" s="48"/>
    </row>
    <row r="2105" spans="4:6">
      <c r="D2105" s="77"/>
      <c r="E2105" s="47"/>
      <c r="F2105" s="48"/>
    </row>
    <row r="2106" spans="4:6">
      <c r="D2106" s="77"/>
      <c r="E2106" s="47"/>
      <c r="F2106" s="48"/>
    </row>
    <row r="2107" spans="4:6">
      <c r="D2107" s="77"/>
      <c r="E2107" s="47"/>
      <c r="F2107" s="48"/>
    </row>
    <row r="2108" spans="4:6">
      <c r="D2108" s="77"/>
      <c r="E2108" s="47"/>
      <c r="F2108" s="48"/>
    </row>
    <row r="2109" spans="4:6">
      <c r="D2109" s="77"/>
      <c r="E2109" s="47"/>
      <c r="F2109" s="48"/>
    </row>
    <row r="2110" spans="4:6">
      <c r="D2110" s="77"/>
      <c r="E2110" s="47"/>
      <c r="F2110" s="48"/>
    </row>
    <row r="2111" spans="4:6">
      <c r="D2111" s="77"/>
      <c r="E2111" s="47"/>
      <c r="F2111" s="48"/>
    </row>
    <row r="2112" spans="4:6">
      <c r="D2112" s="77"/>
      <c r="E2112" s="47"/>
      <c r="F2112" s="48"/>
    </row>
    <row r="2113" spans="4:6">
      <c r="D2113" s="77"/>
      <c r="E2113" s="47"/>
      <c r="F2113" s="48"/>
    </row>
    <row r="2114" spans="4:6">
      <c r="D2114" s="77"/>
      <c r="E2114" s="47"/>
      <c r="F2114" s="48"/>
    </row>
    <row r="2115" spans="4:6">
      <c r="D2115" s="77"/>
      <c r="E2115" s="47"/>
      <c r="F2115" s="48"/>
    </row>
    <row r="2116" spans="4:6">
      <c r="D2116" s="77"/>
      <c r="E2116" s="47"/>
      <c r="F2116" s="48"/>
    </row>
    <row r="2117" spans="4:6">
      <c r="D2117" s="77"/>
      <c r="E2117" s="47"/>
      <c r="F2117" s="48"/>
    </row>
    <row r="2118" spans="4:6">
      <c r="D2118" s="77"/>
      <c r="E2118" s="47"/>
      <c r="F2118" s="48"/>
    </row>
    <row r="2119" spans="4:6">
      <c r="D2119" s="77"/>
      <c r="E2119" s="47"/>
      <c r="F2119" s="48"/>
    </row>
    <row r="2120" spans="4:6">
      <c r="D2120" s="77"/>
      <c r="E2120" s="47"/>
      <c r="F2120" s="48"/>
    </row>
    <row r="2121" spans="4:6">
      <c r="D2121" s="77"/>
      <c r="E2121" s="47"/>
      <c r="F2121" s="48"/>
    </row>
    <row r="2122" spans="4:6">
      <c r="D2122" s="77"/>
      <c r="E2122" s="47"/>
      <c r="F2122" s="48"/>
    </row>
    <row r="2123" spans="4:6">
      <c r="D2123" s="77"/>
      <c r="E2123" s="47"/>
      <c r="F2123" s="48"/>
    </row>
    <row r="2124" spans="4:6">
      <c r="D2124" s="77"/>
      <c r="E2124" s="47"/>
      <c r="F2124" s="48"/>
    </row>
    <row r="2125" spans="4:6">
      <c r="D2125" s="77"/>
      <c r="E2125" s="47"/>
      <c r="F2125" s="48"/>
    </row>
    <row r="2126" spans="4:6">
      <c r="D2126" s="77"/>
      <c r="E2126" s="47"/>
      <c r="F2126" s="48"/>
    </row>
    <row r="2127" spans="4:6">
      <c r="D2127" s="77"/>
      <c r="E2127" s="47"/>
      <c r="F2127" s="48"/>
    </row>
    <row r="2128" spans="4:6">
      <c r="D2128" s="77"/>
      <c r="E2128" s="47"/>
      <c r="F2128" s="48"/>
    </row>
    <row r="2129" spans="1:6">
      <c r="D2129" s="77"/>
      <c r="E2129" s="47"/>
      <c r="F2129" s="48"/>
    </row>
    <row r="2130" spans="1:6">
      <c r="D2130" s="77"/>
      <c r="E2130" s="47"/>
      <c r="F2130" s="48"/>
    </row>
    <row r="2131" spans="1:6">
      <c r="D2131" s="77"/>
      <c r="E2131" s="47"/>
      <c r="F2131" s="48"/>
    </row>
    <row r="2132" spans="1:6">
      <c r="D2132" s="77"/>
      <c r="E2132" s="47"/>
      <c r="F2132" s="48"/>
    </row>
    <row r="2133" spans="1:6">
      <c r="D2133" s="77"/>
      <c r="E2133" s="47"/>
      <c r="F2133" s="48"/>
    </row>
    <row r="2134" spans="1:6">
      <c r="D2134" s="77"/>
      <c r="E2134" s="47"/>
      <c r="F2134" s="48"/>
    </row>
    <row r="2135" spans="1:6">
      <c r="D2135" s="77"/>
      <c r="E2135" s="47"/>
      <c r="F2135" s="48"/>
    </row>
    <row r="2136" spans="1:6">
      <c r="D2136" s="77"/>
      <c r="E2136" s="47"/>
      <c r="F2136" s="48"/>
    </row>
    <row r="2137" spans="1:6">
      <c r="D2137" s="77"/>
      <c r="E2137" s="47"/>
      <c r="F2137" s="48"/>
    </row>
    <row r="2138" spans="1:6">
      <c r="D2138" s="77"/>
      <c r="E2138" s="47"/>
      <c r="F2138" s="48"/>
    </row>
    <row r="2139" spans="1:6">
      <c r="D2139" s="77"/>
      <c r="E2139" s="47"/>
      <c r="F2139" s="48"/>
    </row>
    <row r="2140" spans="1:6">
      <c r="A2140" s="45"/>
      <c r="E2140" s="47"/>
      <c r="F2140" s="48"/>
    </row>
    <row r="2141" spans="1:6">
      <c r="D2141" s="77"/>
      <c r="E2141" s="47"/>
      <c r="F2141" s="48"/>
    </row>
    <row r="2142" spans="1:6">
      <c r="D2142" s="77"/>
      <c r="E2142" s="47"/>
      <c r="F2142" s="48"/>
    </row>
    <row r="2143" spans="1:6">
      <c r="D2143" s="77"/>
      <c r="E2143" s="47"/>
      <c r="F2143" s="48"/>
    </row>
    <row r="2144" spans="1:6">
      <c r="D2144" s="77"/>
      <c r="E2144" s="47"/>
      <c r="F2144" s="48"/>
    </row>
    <row r="2145" spans="4:6">
      <c r="D2145" s="77"/>
      <c r="E2145" s="47"/>
      <c r="F2145" s="48"/>
    </row>
    <row r="2146" spans="4:6">
      <c r="D2146" s="77"/>
      <c r="E2146" s="47"/>
      <c r="F2146" s="48"/>
    </row>
    <row r="2147" spans="4:6">
      <c r="D2147" s="77"/>
      <c r="E2147" s="47"/>
      <c r="F2147" s="48"/>
    </row>
    <row r="2148" spans="4:6">
      <c r="D2148" s="77"/>
      <c r="E2148" s="47"/>
      <c r="F2148" s="48"/>
    </row>
    <row r="2149" spans="4:6">
      <c r="D2149" s="77"/>
      <c r="E2149" s="47"/>
      <c r="F2149" s="48"/>
    </row>
    <row r="2150" spans="4:6">
      <c r="D2150" s="77"/>
      <c r="E2150" s="47"/>
      <c r="F2150" s="48"/>
    </row>
    <row r="2151" spans="4:6">
      <c r="D2151" s="77"/>
      <c r="E2151" s="47"/>
      <c r="F2151" s="48"/>
    </row>
    <row r="2152" spans="4:6">
      <c r="D2152" s="77"/>
      <c r="E2152" s="47"/>
      <c r="F2152" s="48"/>
    </row>
    <row r="2153" spans="4:6">
      <c r="D2153" s="77"/>
      <c r="E2153" s="47"/>
      <c r="F2153" s="48"/>
    </row>
    <row r="2154" spans="4:6">
      <c r="D2154" s="77"/>
      <c r="E2154" s="47"/>
      <c r="F2154" s="48"/>
    </row>
    <row r="2155" spans="4:6">
      <c r="D2155" s="77"/>
      <c r="E2155" s="47"/>
      <c r="F2155" s="48"/>
    </row>
    <row r="2156" spans="4:6">
      <c r="D2156" s="77"/>
      <c r="E2156" s="47"/>
      <c r="F2156" s="48"/>
    </row>
    <row r="2157" spans="4:6">
      <c r="D2157" s="77"/>
      <c r="E2157" s="47"/>
      <c r="F2157" s="48"/>
    </row>
    <row r="2158" spans="4:6">
      <c r="D2158" s="77"/>
      <c r="E2158" s="47"/>
      <c r="F2158" s="48"/>
    </row>
    <row r="2159" spans="4:6">
      <c r="D2159" s="77"/>
      <c r="E2159" s="47"/>
      <c r="F2159" s="48"/>
    </row>
    <row r="2160" spans="4:6">
      <c r="D2160" s="77"/>
      <c r="E2160" s="47"/>
      <c r="F2160" s="48"/>
    </row>
    <row r="2161" spans="4:6">
      <c r="D2161" s="77"/>
      <c r="E2161" s="47"/>
      <c r="F2161" s="48"/>
    </row>
    <row r="2162" spans="4:6">
      <c r="D2162" s="77"/>
      <c r="E2162" s="47"/>
      <c r="F2162" s="48"/>
    </row>
    <row r="2163" spans="4:6">
      <c r="D2163" s="77"/>
      <c r="E2163" s="47"/>
      <c r="F2163" s="48"/>
    </row>
    <row r="2164" spans="4:6">
      <c r="D2164" s="77"/>
      <c r="E2164" s="47"/>
      <c r="F2164" s="48"/>
    </row>
    <row r="2165" spans="4:6">
      <c r="D2165" s="77"/>
      <c r="E2165" s="47"/>
      <c r="F2165" s="48"/>
    </row>
    <row r="2166" spans="4:6">
      <c r="D2166" s="77"/>
      <c r="E2166" s="47"/>
      <c r="F2166" s="48"/>
    </row>
    <row r="2167" spans="4:6">
      <c r="D2167" s="77"/>
      <c r="E2167" s="47"/>
      <c r="F2167" s="48"/>
    </row>
    <row r="2168" spans="4:6">
      <c r="D2168" s="77"/>
      <c r="E2168" s="47"/>
      <c r="F2168" s="48"/>
    </row>
    <row r="2169" spans="4:6">
      <c r="D2169" s="77"/>
      <c r="E2169" s="47"/>
      <c r="F2169" s="48"/>
    </row>
    <row r="2170" spans="4:6">
      <c r="D2170" s="77"/>
      <c r="E2170" s="47"/>
      <c r="F2170" s="48"/>
    </row>
    <row r="2171" spans="4:6">
      <c r="D2171" s="77"/>
      <c r="E2171" s="47"/>
      <c r="F2171" s="48"/>
    </row>
    <row r="2172" spans="4:6">
      <c r="D2172" s="77"/>
      <c r="E2172" s="47"/>
      <c r="F2172" s="48"/>
    </row>
    <row r="2173" spans="4:6">
      <c r="D2173" s="77"/>
      <c r="E2173" s="47"/>
      <c r="F2173" s="48"/>
    </row>
    <row r="2174" spans="4:6">
      <c r="D2174" s="77"/>
      <c r="E2174" s="47"/>
      <c r="F2174" s="48"/>
    </row>
    <row r="2175" spans="4:6">
      <c r="D2175" s="77"/>
      <c r="E2175" s="47"/>
      <c r="F2175" s="48"/>
    </row>
    <row r="2176" spans="4:6">
      <c r="D2176" s="77"/>
      <c r="E2176" s="47"/>
      <c r="F2176" s="48"/>
    </row>
    <row r="2177" spans="4:6">
      <c r="D2177" s="77"/>
      <c r="E2177" s="47"/>
      <c r="F2177" s="48"/>
    </row>
    <row r="2178" spans="4:6">
      <c r="D2178" s="77"/>
      <c r="E2178" s="47"/>
      <c r="F2178" s="48"/>
    </row>
    <row r="2179" spans="4:6">
      <c r="D2179" s="77"/>
      <c r="E2179" s="47"/>
      <c r="F2179" s="48"/>
    </row>
    <row r="2180" spans="4:6">
      <c r="D2180" s="77"/>
      <c r="E2180" s="47"/>
      <c r="F2180" s="48"/>
    </row>
    <row r="2181" spans="4:6">
      <c r="D2181" s="77"/>
      <c r="E2181" s="47"/>
      <c r="F2181" s="48"/>
    </row>
    <row r="2182" spans="4:6">
      <c r="D2182" s="77"/>
      <c r="E2182" s="47"/>
      <c r="F2182" s="48"/>
    </row>
    <row r="2183" spans="4:6">
      <c r="D2183" s="77"/>
      <c r="E2183" s="47"/>
      <c r="F2183" s="48"/>
    </row>
    <row r="2184" spans="4:6">
      <c r="D2184" s="77"/>
      <c r="E2184" s="47"/>
      <c r="F2184" s="48"/>
    </row>
    <row r="2185" spans="4:6">
      <c r="D2185" s="77"/>
      <c r="E2185" s="47"/>
      <c r="F2185" s="48"/>
    </row>
    <row r="2186" spans="4:6">
      <c r="D2186" s="77"/>
      <c r="E2186" s="47"/>
      <c r="F2186" s="48"/>
    </row>
    <row r="2187" spans="4:6">
      <c r="D2187" s="77"/>
      <c r="E2187" s="47"/>
      <c r="F2187" s="48"/>
    </row>
    <row r="2188" spans="4:6">
      <c r="D2188" s="77"/>
      <c r="E2188" s="47"/>
      <c r="F2188" s="48"/>
    </row>
    <row r="2189" spans="4:6">
      <c r="D2189" s="77"/>
      <c r="E2189" s="47"/>
      <c r="F2189" s="48"/>
    </row>
    <row r="2190" spans="4:6">
      <c r="D2190" s="77"/>
      <c r="E2190" s="47"/>
      <c r="F2190" s="48"/>
    </row>
    <row r="2191" spans="4:6">
      <c r="D2191" s="77"/>
      <c r="E2191" s="47"/>
      <c r="F2191" s="48"/>
    </row>
    <row r="2192" spans="4:6">
      <c r="D2192" s="77"/>
      <c r="E2192" s="47"/>
      <c r="F2192" s="48"/>
    </row>
    <row r="2193" spans="4:6">
      <c r="D2193" s="77"/>
      <c r="E2193" s="47"/>
      <c r="F2193" s="48"/>
    </row>
    <row r="2194" spans="4:6">
      <c r="D2194" s="77"/>
      <c r="E2194" s="47"/>
      <c r="F2194" s="48"/>
    </row>
    <row r="2195" spans="4:6">
      <c r="D2195" s="77"/>
      <c r="E2195" s="47"/>
      <c r="F2195" s="48"/>
    </row>
    <row r="2196" spans="4:6">
      <c r="D2196" s="77"/>
      <c r="E2196" s="47"/>
      <c r="F2196" s="48"/>
    </row>
    <row r="2197" spans="4:6">
      <c r="D2197" s="77"/>
      <c r="E2197" s="47"/>
      <c r="F2197" s="48"/>
    </row>
    <row r="2198" spans="4:6">
      <c r="D2198" s="77"/>
      <c r="E2198" s="47"/>
      <c r="F2198" s="48"/>
    </row>
    <row r="2199" spans="4:6">
      <c r="D2199" s="77"/>
      <c r="E2199" s="47"/>
      <c r="F2199" s="48"/>
    </row>
    <row r="2200" spans="4:6">
      <c r="D2200" s="77"/>
      <c r="E2200" s="47"/>
      <c r="F2200" s="48"/>
    </row>
    <row r="2201" spans="4:6">
      <c r="D2201" s="77"/>
      <c r="E2201" s="47"/>
      <c r="F2201" s="48"/>
    </row>
    <row r="2202" spans="4:6">
      <c r="D2202" s="77"/>
      <c r="E2202" s="47"/>
      <c r="F2202" s="48"/>
    </row>
    <row r="2203" spans="4:6">
      <c r="D2203" s="77"/>
      <c r="E2203" s="47"/>
      <c r="F2203" s="48"/>
    </row>
    <row r="2204" spans="4:6">
      <c r="D2204" s="77"/>
      <c r="E2204" s="47"/>
      <c r="F2204" s="48"/>
    </row>
    <row r="2205" spans="4:6">
      <c r="D2205" s="77"/>
      <c r="E2205" s="47"/>
      <c r="F2205" s="48"/>
    </row>
    <row r="2206" spans="4:6">
      <c r="D2206" s="77"/>
      <c r="E2206" s="47"/>
      <c r="F2206" s="48"/>
    </row>
    <row r="2207" spans="4:6">
      <c r="D2207" s="77"/>
      <c r="E2207" s="47"/>
      <c r="F2207" s="48"/>
    </row>
    <row r="2208" spans="4:6">
      <c r="D2208" s="77"/>
      <c r="E2208" s="47"/>
      <c r="F2208" s="48"/>
    </row>
    <row r="2209" spans="4:6">
      <c r="D2209" s="77"/>
      <c r="E2209" s="47"/>
      <c r="F2209" s="48"/>
    </row>
    <row r="2210" spans="4:6">
      <c r="D2210" s="77"/>
      <c r="E2210" s="47"/>
      <c r="F2210" s="48"/>
    </row>
    <row r="2211" spans="4:6">
      <c r="D2211" s="77"/>
      <c r="E2211" s="47"/>
      <c r="F2211" s="48"/>
    </row>
    <row r="2212" spans="4:6">
      <c r="D2212" s="77"/>
      <c r="E2212" s="47"/>
      <c r="F2212" s="48"/>
    </row>
    <row r="2213" spans="4:6">
      <c r="D2213" s="77"/>
      <c r="E2213" s="47"/>
      <c r="F2213" s="48"/>
    </row>
    <row r="2214" spans="4:6">
      <c r="D2214" s="77"/>
      <c r="E2214" s="47"/>
      <c r="F2214" s="48"/>
    </row>
    <row r="2215" spans="4:6">
      <c r="D2215" s="77"/>
      <c r="E2215" s="47"/>
      <c r="F2215" s="48"/>
    </row>
    <row r="2216" spans="4:6">
      <c r="D2216" s="77"/>
      <c r="E2216" s="47"/>
      <c r="F2216" s="48"/>
    </row>
    <row r="2217" spans="4:6">
      <c r="D2217" s="77"/>
      <c r="E2217" s="47"/>
      <c r="F2217" s="48"/>
    </row>
    <row r="2218" spans="4:6">
      <c r="D2218" s="77"/>
      <c r="E2218" s="47"/>
      <c r="F2218" s="48"/>
    </row>
    <row r="2219" spans="4:6">
      <c r="D2219" s="77"/>
      <c r="E2219" s="47"/>
      <c r="F2219" s="48"/>
    </row>
    <row r="2220" spans="4:6">
      <c r="D2220" s="77"/>
      <c r="E2220" s="47"/>
      <c r="F2220" s="48"/>
    </row>
    <row r="2221" spans="4:6">
      <c r="D2221" s="77"/>
      <c r="E2221" s="47"/>
      <c r="F2221" s="48"/>
    </row>
    <row r="2222" spans="4:6">
      <c r="D2222" s="77"/>
      <c r="E2222" s="47"/>
      <c r="F2222" s="48"/>
    </row>
    <row r="2223" spans="4:6">
      <c r="D2223" s="77"/>
      <c r="E2223" s="47"/>
      <c r="F2223" s="48"/>
    </row>
    <row r="2224" spans="4:6">
      <c r="D2224" s="77"/>
      <c r="E2224" s="47"/>
      <c r="F2224" s="48"/>
    </row>
    <row r="2225" spans="1:6">
      <c r="D2225" s="77"/>
      <c r="E2225" s="47"/>
      <c r="F2225" s="48"/>
    </row>
    <row r="2226" spans="1:6">
      <c r="D2226" s="77"/>
      <c r="E2226" s="47"/>
      <c r="F2226" s="48"/>
    </row>
    <row r="2227" spans="1:6">
      <c r="D2227" s="77"/>
      <c r="E2227" s="47"/>
      <c r="F2227" s="48"/>
    </row>
    <row r="2228" spans="1:6">
      <c r="A2228" s="45"/>
      <c r="E2228" s="47"/>
      <c r="F2228" s="48"/>
    </row>
    <row r="2229" spans="1:6">
      <c r="D2229" s="77"/>
      <c r="E2229" s="47"/>
      <c r="F2229" s="48"/>
    </row>
    <row r="2230" spans="1:6">
      <c r="D2230" s="77"/>
      <c r="E2230" s="47"/>
      <c r="F2230" s="48"/>
    </row>
    <row r="2231" spans="1:6">
      <c r="D2231" s="77"/>
      <c r="E2231" s="47"/>
      <c r="F2231" s="48"/>
    </row>
    <row r="2232" spans="1:6">
      <c r="D2232" s="77"/>
      <c r="E2232" s="47"/>
      <c r="F2232" s="48"/>
    </row>
    <row r="2233" spans="1:6">
      <c r="D2233" s="77"/>
      <c r="E2233" s="47"/>
      <c r="F2233" s="48"/>
    </row>
    <row r="2234" spans="1:6">
      <c r="D2234" s="77"/>
      <c r="E2234" s="47"/>
      <c r="F2234" s="48"/>
    </row>
    <row r="2235" spans="1:6">
      <c r="D2235" s="77"/>
      <c r="E2235" s="47"/>
      <c r="F2235" s="48"/>
    </row>
    <row r="2236" spans="1:6">
      <c r="D2236" s="77"/>
      <c r="E2236" s="47"/>
      <c r="F2236" s="48"/>
    </row>
    <row r="2237" spans="1:6">
      <c r="D2237" s="77"/>
      <c r="E2237" s="47"/>
      <c r="F2237" s="48"/>
    </row>
    <row r="2238" spans="1:6">
      <c r="D2238" s="77"/>
      <c r="E2238" s="47"/>
      <c r="F2238" s="48"/>
    </row>
    <row r="2239" spans="1:6">
      <c r="D2239" s="77"/>
      <c r="E2239" s="47"/>
      <c r="F2239" s="48"/>
    </row>
    <row r="2240" spans="1:6">
      <c r="D2240" s="77"/>
      <c r="E2240" s="47"/>
      <c r="F2240" s="48"/>
    </row>
    <row r="2241" spans="4:6">
      <c r="D2241" s="77"/>
      <c r="E2241" s="47"/>
      <c r="F2241" s="48"/>
    </row>
    <row r="2242" spans="4:6">
      <c r="D2242" s="77"/>
      <c r="E2242" s="47"/>
      <c r="F2242" s="48"/>
    </row>
    <row r="2243" spans="4:6">
      <c r="D2243" s="77"/>
      <c r="E2243" s="47"/>
      <c r="F2243" s="48"/>
    </row>
    <row r="2244" spans="4:6">
      <c r="D2244" s="77"/>
      <c r="E2244" s="47"/>
      <c r="F2244" s="48"/>
    </row>
    <row r="2245" spans="4:6">
      <c r="D2245" s="77"/>
      <c r="E2245" s="47"/>
      <c r="F2245" s="48"/>
    </row>
    <row r="2246" spans="4:6">
      <c r="D2246" s="77"/>
      <c r="E2246" s="47"/>
      <c r="F2246" s="48"/>
    </row>
    <row r="2247" spans="4:6">
      <c r="D2247" s="77"/>
      <c r="E2247" s="47"/>
      <c r="F2247" s="48"/>
    </row>
    <row r="2248" spans="4:6">
      <c r="D2248" s="77"/>
      <c r="E2248" s="47"/>
      <c r="F2248" s="48"/>
    </row>
    <row r="2249" spans="4:6">
      <c r="D2249" s="77"/>
      <c r="E2249" s="47"/>
      <c r="F2249" s="48"/>
    </row>
    <row r="2250" spans="4:6">
      <c r="D2250" s="77"/>
      <c r="E2250" s="47"/>
      <c r="F2250" s="48"/>
    </row>
    <row r="2251" spans="4:6">
      <c r="D2251" s="77"/>
      <c r="E2251" s="47"/>
      <c r="F2251" s="48"/>
    </row>
    <row r="2252" spans="4:6">
      <c r="D2252" s="77"/>
      <c r="E2252" s="47"/>
      <c r="F2252" s="48"/>
    </row>
    <row r="2253" spans="4:6">
      <c r="D2253" s="77"/>
      <c r="E2253" s="47"/>
      <c r="F2253" s="48"/>
    </row>
    <row r="2254" spans="4:6">
      <c r="D2254" s="77"/>
      <c r="E2254" s="47"/>
      <c r="F2254" s="48"/>
    </row>
    <row r="2255" spans="4:6">
      <c r="D2255" s="77"/>
      <c r="E2255" s="47"/>
      <c r="F2255" s="48"/>
    </row>
    <row r="2256" spans="4:6">
      <c r="D2256" s="77"/>
      <c r="E2256" s="47"/>
      <c r="F2256" s="48"/>
    </row>
    <row r="2257" spans="4:6">
      <c r="D2257" s="77"/>
      <c r="E2257" s="47"/>
      <c r="F2257" s="48"/>
    </row>
    <row r="2258" spans="4:6">
      <c r="D2258" s="77"/>
      <c r="E2258" s="47"/>
      <c r="F2258" s="48"/>
    </row>
    <row r="2259" spans="4:6">
      <c r="D2259" s="77"/>
      <c r="E2259" s="47"/>
      <c r="F2259" s="48"/>
    </row>
    <row r="2260" spans="4:6">
      <c r="D2260" s="77"/>
      <c r="E2260" s="47"/>
      <c r="F2260" s="48"/>
    </row>
    <row r="2261" spans="4:6">
      <c r="D2261" s="77"/>
      <c r="E2261" s="47"/>
      <c r="F2261" s="48"/>
    </row>
    <row r="2262" spans="4:6">
      <c r="D2262" s="77"/>
      <c r="E2262" s="47"/>
      <c r="F2262" s="48"/>
    </row>
    <row r="2263" spans="4:6">
      <c r="D2263" s="77"/>
      <c r="E2263" s="47"/>
      <c r="F2263" s="48"/>
    </row>
    <row r="2264" spans="4:6">
      <c r="D2264" s="77"/>
      <c r="E2264" s="47"/>
      <c r="F2264" s="48"/>
    </row>
    <row r="2265" spans="4:6">
      <c r="D2265" s="77"/>
      <c r="E2265" s="47"/>
      <c r="F2265" s="48"/>
    </row>
    <row r="2266" spans="4:6">
      <c r="D2266" s="77"/>
      <c r="E2266" s="47"/>
      <c r="F2266" s="48"/>
    </row>
    <row r="2267" spans="4:6">
      <c r="D2267" s="77"/>
      <c r="E2267" s="47"/>
      <c r="F2267" s="48"/>
    </row>
    <row r="2268" spans="4:6">
      <c r="D2268" s="77"/>
      <c r="E2268" s="47"/>
      <c r="F2268" s="48"/>
    </row>
    <row r="2269" spans="4:6">
      <c r="D2269" s="77"/>
      <c r="E2269" s="47"/>
      <c r="F2269" s="48"/>
    </row>
    <row r="2270" spans="4:6">
      <c r="D2270" s="77"/>
      <c r="E2270" s="47"/>
      <c r="F2270" s="48"/>
    </row>
    <row r="2271" spans="4:6">
      <c r="D2271" s="77"/>
      <c r="E2271" s="47"/>
      <c r="F2271" s="48"/>
    </row>
    <row r="2272" spans="4:6">
      <c r="D2272" s="77"/>
      <c r="E2272" s="47"/>
      <c r="F2272" s="48"/>
    </row>
    <row r="2273" spans="4:6">
      <c r="D2273" s="77"/>
      <c r="E2273" s="47"/>
      <c r="F2273" s="48"/>
    </row>
    <row r="2274" spans="4:6">
      <c r="D2274" s="77"/>
      <c r="E2274" s="47"/>
      <c r="F2274" s="48"/>
    </row>
    <row r="2275" spans="4:6">
      <c r="D2275" s="77"/>
      <c r="E2275" s="47"/>
      <c r="F2275" s="48"/>
    </row>
    <row r="2276" spans="4:6">
      <c r="D2276" s="77"/>
      <c r="E2276" s="47"/>
      <c r="F2276" s="48"/>
    </row>
    <row r="2277" spans="4:6">
      <c r="D2277" s="77"/>
      <c r="E2277" s="47"/>
      <c r="F2277" s="48"/>
    </row>
    <row r="2278" spans="4:6">
      <c r="D2278" s="77"/>
      <c r="E2278" s="47"/>
      <c r="F2278" s="48"/>
    </row>
    <row r="2279" spans="4:6">
      <c r="D2279" s="77"/>
      <c r="E2279" s="47"/>
      <c r="F2279" s="48"/>
    </row>
    <row r="2280" spans="4:6">
      <c r="D2280" s="77"/>
      <c r="E2280" s="47"/>
      <c r="F2280" s="48"/>
    </row>
    <row r="2281" spans="4:6">
      <c r="D2281" s="77"/>
      <c r="E2281" s="47"/>
      <c r="F2281" s="48"/>
    </row>
    <row r="2282" spans="4:6">
      <c r="D2282" s="77"/>
      <c r="E2282" s="47"/>
      <c r="F2282" s="48"/>
    </row>
    <row r="2283" spans="4:6">
      <c r="D2283" s="77"/>
      <c r="E2283" s="47"/>
      <c r="F2283" s="48"/>
    </row>
    <row r="2284" spans="4:6">
      <c r="D2284" s="77"/>
      <c r="E2284" s="47"/>
      <c r="F2284" s="48"/>
    </row>
    <row r="2285" spans="4:6">
      <c r="D2285" s="77"/>
      <c r="E2285" s="47"/>
      <c r="F2285" s="48"/>
    </row>
    <row r="2286" spans="4:6">
      <c r="D2286" s="77"/>
      <c r="E2286" s="47"/>
      <c r="F2286" s="48"/>
    </row>
    <row r="2287" spans="4:6">
      <c r="D2287" s="77"/>
      <c r="E2287" s="47"/>
      <c r="F2287" s="48"/>
    </row>
    <row r="2288" spans="4:6">
      <c r="D2288" s="77"/>
      <c r="E2288" s="47"/>
      <c r="F2288" s="48"/>
    </row>
    <row r="2289" spans="4:6">
      <c r="D2289" s="77"/>
      <c r="E2289" s="47"/>
      <c r="F2289" s="48"/>
    </row>
    <row r="2290" spans="4:6">
      <c r="D2290" s="77"/>
      <c r="E2290" s="47"/>
      <c r="F2290" s="48"/>
    </row>
    <row r="2291" spans="4:6">
      <c r="D2291" s="77"/>
      <c r="E2291" s="47"/>
      <c r="F2291" s="48"/>
    </row>
    <row r="2292" spans="4:6">
      <c r="D2292" s="77"/>
      <c r="E2292" s="47"/>
      <c r="F2292" s="48"/>
    </row>
    <row r="2293" spans="4:6">
      <c r="D2293" s="77"/>
      <c r="E2293" s="47"/>
      <c r="F2293" s="48"/>
    </row>
    <row r="2294" spans="4:6">
      <c r="D2294" s="77"/>
      <c r="E2294" s="47"/>
      <c r="F2294" s="48"/>
    </row>
    <row r="2295" spans="4:6">
      <c r="D2295" s="77"/>
      <c r="E2295" s="47"/>
      <c r="F2295" s="48"/>
    </row>
    <row r="2296" spans="4:6">
      <c r="D2296" s="77"/>
      <c r="E2296" s="47"/>
      <c r="F2296" s="48"/>
    </row>
    <row r="2297" spans="4:6">
      <c r="D2297" s="77"/>
      <c r="E2297" s="47"/>
      <c r="F2297" s="48"/>
    </row>
    <row r="2298" spans="4:6">
      <c r="D2298" s="77"/>
      <c r="E2298" s="47"/>
      <c r="F2298" s="48"/>
    </row>
    <row r="2299" spans="4:6">
      <c r="D2299" s="77"/>
      <c r="E2299" s="47"/>
      <c r="F2299" s="48"/>
    </row>
    <row r="2300" spans="4:6">
      <c r="D2300" s="77"/>
      <c r="E2300" s="47"/>
      <c r="F2300" s="48"/>
    </row>
    <row r="2301" spans="4:6">
      <c r="D2301" s="77"/>
      <c r="E2301" s="47"/>
      <c r="F2301" s="48"/>
    </row>
    <row r="2302" spans="4:6">
      <c r="D2302" s="77"/>
      <c r="E2302" s="47"/>
      <c r="F2302" s="48"/>
    </row>
    <row r="2303" spans="4:6">
      <c r="D2303" s="77"/>
      <c r="E2303" s="47"/>
      <c r="F2303" s="48"/>
    </row>
    <row r="2304" spans="4:6">
      <c r="D2304" s="77"/>
      <c r="E2304" s="47"/>
      <c r="F2304" s="48"/>
    </row>
    <row r="2305" spans="1:6">
      <c r="D2305" s="77"/>
      <c r="E2305" s="47"/>
      <c r="F2305" s="48"/>
    </row>
    <row r="2306" spans="1:6">
      <c r="D2306" s="77"/>
      <c r="E2306" s="47"/>
      <c r="F2306" s="48"/>
    </row>
    <row r="2307" spans="1:6">
      <c r="D2307" s="77"/>
      <c r="E2307" s="47"/>
      <c r="F2307" s="48"/>
    </row>
    <row r="2308" spans="1:6">
      <c r="D2308" s="77"/>
      <c r="E2308" s="47"/>
      <c r="F2308" s="48"/>
    </row>
    <row r="2309" spans="1:6">
      <c r="D2309" s="77"/>
      <c r="E2309" s="47"/>
      <c r="F2309" s="48"/>
    </row>
    <row r="2310" spans="1:6">
      <c r="D2310" s="77"/>
      <c r="E2310" s="47"/>
      <c r="F2310" s="48"/>
    </row>
    <row r="2311" spans="1:6">
      <c r="D2311" s="77"/>
      <c r="E2311" s="47"/>
      <c r="F2311" s="48"/>
    </row>
    <row r="2312" spans="1:6">
      <c r="D2312" s="77"/>
      <c r="E2312" s="47"/>
      <c r="F2312" s="48"/>
    </row>
    <row r="2313" spans="1:6">
      <c r="A2313" s="45"/>
      <c r="E2313" s="47"/>
      <c r="F2313" s="48"/>
    </row>
    <row r="2314" spans="1:6">
      <c r="D2314" s="77"/>
      <c r="E2314" s="47"/>
      <c r="F2314" s="48"/>
    </row>
    <row r="2315" spans="1:6">
      <c r="D2315" s="77"/>
      <c r="E2315" s="47"/>
      <c r="F2315" s="48"/>
    </row>
    <row r="2316" spans="1:6">
      <c r="D2316" s="77"/>
      <c r="E2316" s="47"/>
      <c r="F2316" s="48"/>
    </row>
    <row r="2317" spans="1:6">
      <c r="D2317" s="77"/>
      <c r="E2317" s="47"/>
      <c r="F2317" s="48"/>
    </row>
    <row r="2318" spans="1:6">
      <c r="D2318" s="77"/>
      <c r="E2318" s="47"/>
      <c r="F2318" s="48"/>
    </row>
    <row r="2319" spans="1:6">
      <c r="D2319" s="77"/>
      <c r="E2319" s="47"/>
      <c r="F2319" s="48"/>
    </row>
    <row r="2320" spans="1:6">
      <c r="D2320" s="77"/>
      <c r="E2320" s="47"/>
      <c r="F2320" s="48"/>
    </row>
    <row r="2321" spans="4:6">
      <c r="D2321" s="77"/>
      <c r="E2321" s="47"/>
      <c r="F2321" s="48"/>
    </row>
    <row r="2322" spans="4:6">
      <c r="D2322" s="77"/>
      <c r="E2322" s="47"/>
      <c r="F2322" s="48"/>
    </row>
    <row r="2323" spans="4:6">
      <c r="D2323" s="77"/>
      <c r="E2323" s="47"/>
      <c r="F2323" s="48"/>
    </row>
    <row r="2324" spans="4:6">
      <c r="D2324" s="77"/>
      <c r="E2324" s="47"/>
      <c r="F2324" s="48"/>
    </row>
    <row r="2325" spans="4:6">
      <c r="D2325" s="77"/>
      <c r="E2325" s="47"/>
      <c r="F2325" s="48"/>
    </row>
    <row r="2326" spans="4:6">
      <c r="D2326" s="77"/>
      <c r="E2326" s="47"/>
      <c r="F2326" s="48"/>
    </row>
    <row r="2327" spans="4:6">
      <c r="D2327" s="77"/>
      <c r="E2327" s="47"/>
      <c r="F2327" s="48"/>
    </row>
    <row r="2328" spans="4:6">
      <c r="D2328" s="77"/>
      <c r="E2328" s="47"/>
      <c r="F2328" s="48"/>
    </row>
    <row r="2329" spans="4:6">
      <c r="D2329" s="77"/>
      <c r="E2329" s="47"/>
      <c r="F2329" s="48"/>
    </row>
    <row r="2330" spans="4:6">
      <c r="D2330" s="77"/>
      <c r="E2330" s="47"/>
      <c r="F2330" s="48"/>
    </row>
    <row r="2331" spans="4:6">
      <c r="D2331" s="77"/>
      <c r="E2331" s="47"/>
      <c r="F2331" s="48"/>
    </row>
    <row r="2332" spans="4:6">
      <c r="D2332" s="77"/>
      <c r="E2332" s="47"/>
      <c r="F2332" s="48"/>
    </row>
    <row r="2333" spans="4:6">
      <c r="D2333" s="77"/>
      <c r="E2333" s="47"/>
      <c r="F2333" s="48"/>
    </row>
    <row r="2334" spans="4:6">
      <c r="D2334" s="77"/>
      <c r="E2334" s="47"/>
      <c r="F2334" s="48"/>
    </row>
    <row r="2335" spans="4:6">
      <c r="D2335" s="77"/>
      <c r="E2335" s="47"/>
      <c r="F2335" s="48"/>
    </row>
    <row r="2336" spans="4:6">
      <c r="D2336" s="77"/>
      <c r="E2336" s="47"/>
      <c r="F2336" s="48"/>
    </row>
    <row r="2337" spans="4:6">
      <c r="D2337" s="77"/>
      <c r="E2337" s="47"/>
      <c r="F2337" s="48"/>
    </row>
    <row r="2338" spans="4:6">
      <c r="D2338" s="77"/>
      <c r="E2338" s="47"/>
      <c r="F2338" s="48"/>
    </row>
    <row r="2339" spans="4:6">
      <c r="D2339" s="77"/>
      <c r="E2339" s="47"/>
      <c r="F2339" s="48"/>
    </row>
    <row r="2340" spans="4:6">
      <c r="D2340" s="77"/>
      <c r="E2340" s="47"/>
      <c r="F2340" s="48"/>
    </row>
    <row r="2341" spans="4:6">
      <c r="D2341" s="77"/>
      <c r="E2341" s="47"/>
      <c r="F2341" s="48"/>
    </row>
    <row r="2342" spans="4:6">
      <c r="D2342" s="77"/>
      <c r="E2342" s="47"/>
      <c r="F2342" s="48"/>
    </row>
    <row r="2343" spans="4:6">
      <c r="D2343" s="77"/>
      <c r="E2343" s="47"/>
      <c r="F2343" s="48"/>
    </row>
    <row r="2344" spans="4:6">
      <c r="D2344" s="77"/>
      <c r="E2344" s="47"/>
      <c r="F2344" s="48"/>
    </row>
    <row r="2345" spans="4:6">
      <c r="D2345" s="77"/>
      <c r="E2345" s="47"/>
      <c r="F2345" s="48"/>
    </row>
    <row r="2346" spans="4:6">
      <c r="D2346" s="77"/>
      <c r="E2346" s="47"/>
      <c r="F2346" s="48"/>
    </row>
    <row r="2347" spans="4:6">
      <c r="D2347" s="77"/>
      <c r="E2347" s="47"/>
      <c r="F2347" s="48"/>
    </row>
    <row r="2348" spans="4:6">
      <c r="D2348" s="77"/>
      <c r="E2348" s="47"/>
      <c r="F2348" s="48"/>
    </row>
    <row r="2349" spans="4:6">
      <c r="D2349" s="77"/>
      <c r="E2349" s="47"/>
      <c r="F2349" s="48"/>
    </row>
    <row r="2350" spans="4:6">
      <c r="D2350" s="77"/>
      <c r="E2350" s="47"/>
      <c r="F2350" s="48"/>
    </row>
    <row r="2351" spans="4:6">
      <c r="D2351" s="77"/>
      <c r="E2351" s="47"/>
      <c r="F2351" s="48"/>
    </row>
    <row r="2352" spans="4:6">
      <c r="D2352" s="77"/>
      <c r="E2352" s="47"/>
      <c r="F2352" s="48"/>
    </row>
    <row r="2353" spans="4:6">
      <c r="D2353" s="77"/>
      <c r="E2353" s="47"/>
      <c r="F2353" s="48"/>
    </row>
    <row r="2354" spans="4:6">
      <c r="D2354" s="77"/>
      <c r="E2354" s="47"/>
      <c r="F2354" s="48"/>
    </row>
    <row r="2355" spans="4:6">
      <c r="D2355" s="77"/>
      <c r="E2355" s="47"/>
      <c r="F2355" s="48"/>
    </row>
    <row r="2356" spans="4:6">
      <c r="D2356" s="77"/>
      <c r="E2356" s="47"/>
      <c r="F2356" s="48"/>
    </row>
    <row r="2357" spans="4:6">
      <c r="D2357" s="77"/>
      <c r="E2357" s="47"/>
      <c r="F2357" s="48"/>
    </row>
    <row r="2358" spans="4:6">
      <c r="D2358" s="77"/>
      <c r="E2358" s="47"/>
      <c r="F2358" s="48"/>
    </row>
    <row r="2359" spans="4:6">
      <c r="D2359" s="77"/>
      <c r="E2359" s="47"/>
      <c r="F2359" s="48"/>
    </row>
    <row r="2360" spans="4:6">
      <c r="D2360" s="77"/>
      <c r="E2360" s="47"/>
      <c r="F2360" s="48"/>
    </row>
    <row r="2361" spans="4:6">
      <c r="D2361" s="77"/>
      <c r="E2361" s="47"/>
      <c r="F2361" s="48"/>
    </row>
    <row r="2362" spans="4:6">
      <c r="D2362" s="77"/>
      <c r="E2362" s="47"/>
      <c r="F2362" s="48"/>
    </row>
    <row r="2363" spans="4:6">
      <c r="D2363" s="77"/>
      <c r="E2363" s="47"/>
      <c r="F2363" s="48"/>
    </row>
    <row r="2364" spans="4:6">
      <c r="D2364" s="77"/>
      <c r="E2364" s="47"/>
      <c r="F2364" s="48"/>
    </row>
    <row r="2365" spans="4:6">
      <c r="D2365" s="77"/>
      <c r="E2365" s="47"/>
      <c r="F2365" s="48"/>
    </row>
    <row r="2366" spans="4:6">
      <c r="D2366" s="77"/>
      <c r="E2366" s="47"/>
      <c r="F2366" s="48"/>
    </row>
    <row r="2367" spans="4:6">
      <c r="D2367" s="77"/>
      <c r="E2367" s="47"/>
      <c r="F2367" s="48"/>
    </row>
    <row r="2368" spans="4:6">
      <c r="D2368" s="77"/>
      <c r="E2368" s="47"/>
      <c r="F2368" s="48"/>
    </row>
    <row r="2369" spans="4:6">
      <c r="D2369" s="77"/>
      <c r="E2369" s="47"/>
      <c r="F2369" s="48"/>
    </row>
    <row r="2370" spans="4:6">
      <c r="D2370" s="77"/>
      <c r="E2370" s="47"/>
      <c r="F2370" s="48"/>
    </row>
    <row r="2371" spans="4:6">
      <c r="D2371" s="77"/>
      <c r="E2371" s="47"/>
      <c r="F2371" s="48"/>
    </row>
    <row r="2372" spans="4:6">
      <c r="D2372" s="77"/>
      <c r="E2372" s="47"/>
      <c r="F2372" s="48"/>
    </row>
    <row r="2373" spans="4:6">
      <c r="D2373" s="77"/>
      <c r="E2373" s="47"/>
      <c r="F2373" s="48"/>
    </row>
    <row r="2374" spans="4:6">
      <c r="D2374" s="77"/>
      <c r="E2374" s="47"/>
      <c r="F2374" s="48"/>
    </row>
    <row r="2375" spans="4:6">
      <c r="D2375" s="77"/>
      <c r="E2375" s="47"/>
      <c r="F2375" s="48"/>
    </row>
    <row r="2376" spans="4:6">
      <c r="D2376" s="77"/>
      <c r="E2376" s="47"/>
      <c r="F2376" s="48"/>
    </row>
    <row r="2377" spans="4:6">
      <c r="D2377" s="77"/>
      <c r="E2377" s="47"/>
      <c r="F2377" s="48"/>
    </row>
    <row r="2378" spans="4:6">
      <c r="D2378" s="77"/>
      <c r="E2378" s="47"/>
      <c r="F2378" s="48"/>
    </row>
    <row r="2379" spans="4:6">
      <c r="D2379" s="77"/>
      <c r="E2379" s="47"/>
      <c r="F2379" s="48"/>
    </row>
    <row r="2380" spans="4:6">
      <c r="D2380" s="77"/>
      <c r="E2380" s="47"/>
      <c r="F2380" s="48"/>
    </row>
    <row r="2381" spans="4:6">
      <c r="D2381" s="77"/>
      <c r="E2381" s="47"/>
      <c r="F2381" s="48"/>
    </row>
    <row r="2382" spans="4:6">
      <c r="D2382" s="77"/>
      <c r="E2382" s="47"/>
      <c r="F2382" s="48"/>
    </row>
    <row r="2383" spans="4:6">
      <c r="D2383" s="77"/>
      <c r="E2383" s="47"/>
      <c r="F2383" s="48"/>
    </row>
    <row r="2384" spans="4:6">
      <c r="D2384" s="77"/>
      <c r="E2384" s="47"/>
      <c r="F2384" s="48"/>
    </row>
    <row r="2385" spans="4:6">
      <c r="D2385" s="77"/>
      <c r="E2385" s="47"/>
      <c r="F2385" s="48"/>
    </row>
    <row r="2386" spans="4:6">
      <c r="D2386" s="77"/>
      <c r="E2386" s="47"/>
      <c r="F2386" s="48"/>
    </row>
    <row r="2387" spans="4:6">
      <c r="D2387" s="77"/>
      <c r="E2387" s="47"/>
      <c r="F2387" s="48"/>
    </row>
    <row r="2388" spans="4:6">
      <c r="D2388" s="77"/>
      <c r="E2388" s="47"/>
      <c r="F2388" s="48"/>
    </row>
    <row r="2389" spans="4:6">
      <c r="D2389" s="77"/>
      <c r="E2389" s="47"/>
      <c r="F2389" s="48"/>
    </row>
    <row r="2390" spans="4:6">
      <c r="D2390" s="77"/>
      <c r="E2390" s="47"/>
      <c r="F2390" s="48"/>
    </row>
    <row r="2391" spans="4:6">
      <c r="D2391" s="77"/>
      <c r="E2391" s="47"/>
      <c r="F2391" s="48"/>
    </row>
    <row r="2392" spans="4:6">
      <c r="D2392" s="77"/>
      <c r="E2392" s="47"/>
      <c r="F2392" s="48"/>
    </row>
    <row r="2393" spans="4:6">
      <c r="D2393" s="77"/>
      <c r="E2393" s="47"/>
      <c r="F2393" s="48"/>
    </row>
    <row r="2394" spans="4:6">
      <c r="D2394" s="77"/>
      <c r="E2394" s="47"/>
      <c r="F2394" s="48"/>
    </row>
    <row r="2395" spans="4:6">
      <c r="D2395" s="77"/>
      <c r="E2395" s="47"/>
      <c r="F2395" s="48"/>
    </row>
    <row r="2396" spans="4:6">
      <c r="D2396" s="77"/>
      <c r="E2396" s="47"/>
      <c r="F2396" s="48"/>
    </row>
    <row r="2397" spans="4:6">
      <c r="D2397" s="77"/>
      <c r="E2397" s="47"/>
      <c r="F2397" s="48"/>
    </row>
    <row r="2398" spans="4:6">
      <c r="D2398" s="77"/>
      <c r="E2398" s="47"/>
      <c r="F2398" s="48"/>
    </row>
    <row r="2399" spans="4:6">
      <c r="D2399" s="77"/>
      <c r="E2399" s="47"/>
      <c r="F2399" s="48"/>
    </row>
    <row r="2400" spans="4:6">
      <c r="D2400" s="77"/>
      <c r="E2400" s="47"/>
      <c r="F2400" s="48"/>
    </row>
    <row r="2401" spans="1:6">
      <c r="A2401" s="45"/>
      <c r="E2401" s="47"/>
      <c r="F2401" s="48"/>
    </row>
    <row r="2402" spans="1:6">
      <c r="D2402" s="77"/>
      <c r="E2402" s="47"/>
      <c r="F2402" s="48"/>
    </row>
    <row r="2403" spans="1:6">
      <c r="D2403" s="77"/>
      <c r="E2403" s="47"/>
      <c r="F2403" s="48"/>
    </row>
    <row r="2404" spans="1:6">
      <c r="D2404" s="77"/>
      <c r="E2404" s="47"/>
      <c r="F2404" s="48"/>
    </row>
    <row r="2405" spans="1:6">
      <c r="D2405" s="77"/>
      <c r="E2405" s="47"/>
      <c r="F2405" s="48"/>
    </row>
    <row r="2406" spans="1:6">
      <c r="D2406" s="77"/>
      <c r="E2406" s="47"/>
      <c r="F2406" s="48"/>
    </row>
    <row r="2407" spans="1:6">
      <c r="D2407" s="77"/>
      <c r="E2407" s="47"/>
      <c r="F2407" s="48"/>
    </row>
    <row r="2408" spans="1:6">
      <c r="D2408" s="77"/>
      <c r="E2408" s="47"/>
      <c r="F2408" s="48"/>
    </row>
    <row r="2409" spans="1:6">
      <c r="D2409" s="77"/>
      <c r="E2409" s="47"/>
      <c r="F2409" s="48"/>
    </row>
    <row r="2410" spans="1:6">
      <c r="D2410" s="77"/>
      <c r="E2410" s="47"/>
      <c r="F2410" s="48"/>
    </row>
    <row r="2411" spans="1:6">
      <c r="D2411" s="77"/>
      <c r="E2411" s="47"/>
      <c r="F2411" s="48"/>
    </row>
    <row r="2412" spans="1:6">
      <c r="D2412" s="77"/>
      <c r="E2412" s="47"/>
      <c r="F2412" s="48"/>
    </row>
    <row r="2413" spans="1:6">
      <c r="D2413" s="77"/>
      <c r="E2413" s="47"/>
      <c r="F2413" s="48"/>
    </row>
    <row r="2414" spans="1:6">
      <c r="D2414" s="77"/>
      <c r="E2414" s="47"/>
      <c r="F2414" s="48"/>
    </row>
    <row r="2415" spans="1:6">
      <c r="D2415" s="77"/>
      <c r="E2415" s="47"/>
      <c r="F2415" s="48"/>
    </row>
    <row r="2416" spans="1:6">
      <c r="D2416" s="77"/>
      <c r="E2416" s="47"/>
      <c r="F2416" s="48"/>
    </row>
    <row r="2417" spans="4:6">
      <c r="D2417" s="77"/>
      <c r="E2417" s="47"/>
      <c r="F2417" s="48"/>
    </row>
    <row r="2418" spans="4:6">
      <c r="D2418" s="77"/>
      <c r="E2418" s="47"/>
      <c r="F2418" s="48"/>
    </row>
    <row r="2419" spans="4:6">
      <c r="D2419" s="77"/>
      <c r="E2419" s="47"/>
      <c r="F2419" s="48"/>
    </row>
    <row r="2420" spans="4:6">
      <c r="D2420" s="77"/>
      <c r="E2420" s="47"/>
      <c r="F2420" s="48"/>
    </row>
    <row r="2421" spans="4:6">
      <c r="D2421" s="77"/>
      <c r="E2421" s="47"/>
      <c r="F2421" s="48"/>
    </row>
    <row r="2422" spans="4:6">
      <c r="D2422" s="77"/>
      <c r="E2422" s="47"/>
      <c r="F2422" s="48"/>
    </row>
    <row r="2423" spans="4:6">
      <c r="D2423" s="77"/>
      <c r="E2423" s="47"/>
      <c r="F2423" s="48"/>
    </row>
    <row r="2424" spans="4:6">
      <c r="D2424" s="77"/>
      <c r="E2424" s="47"/>
      <c r="F2424" s="48"/>
    </row>
    <row r="2425" spans="4:6">
      <c r="D2425" s="77"/>
      <c r="E2425" s="47"/>
      <c r="F2425" s="48"/>
    </row>
    <row r="2426" spans="4:6">
      <c r="D2426" s="77"/>
      <c r="E2426" s="47"/>
      <c r="F2426" s="48"/>
    </row>
    <row r="2427" spans="4:6">
      <c r="D2427" s="77"/>
      <c r="E2427" s="47"/>
      <c r="F2427" s="48"/>
    </row>
    <row r="2428" spans="4:6">
      <c r="D2428" s="77"/>
      <c r="E2428" s="47"/>
      <c r="F2428" s="48"/>
    </row>
    <row r="2429" spans="4:6">
      <c r="D2429" s="77"/>
      <c r="E2429" s="47"/>
      <c r="F2429" s="48"/>
    </row>
    <row r="2430" spans="4:6">
      <c r="D2430" s="77"/>
      <c r="E2430" s="47"/>
      <c r="F2430" s="48"/>
    </row>
    <row r="2431" spans="4:6">
      <c r="D2431" s="77"/>
      <c r="E2431" s="47"/>
      <c r="F2431" s="48"/>
    </row>
    <row r="2432" spans="4:6">
      <c r="D2432" s="77"/>
      <c r="E2432" s="47"/>
      <c r="F2432" s="48"/>
    </row>
    <row r="2433" spans="4:6">
      <c r="D2433" s="77"/>
      <c r="E2433" s="47"/>
      <c r="F2433" s="48"/>
    </row>
    <row r="2434" spans="4:6">
      <c r="D2434" s="77"/>
      <c r="E2434" s="47"/>
      <c r="F2434" s="48"/>
    </row>
    <row r="2435" spans="4:6">
      <c r="D2435" s="77"/>
      <c r="E2435" s="47"/>
      <c r="F2435" s="48"/>
    </row>
    <row r="2436" spans="4:6">
      <c r="D2436" s="77"/>
      <c r="E2436" s="47"/>
      <c r="F2436" s="48"/>
    </row>
    <row r="2437" spans="4:6">
      <c r="D2437" s="77"/>
      <c r="E2437" s="47"/>
      <c r="F2437" s="48"/>
    </row>
    <row r="2438" spans="4:6">
      <c r="D2438" s="77"/>
      <c r="E2438" s="47"/>
      <c r="F2438" s="48"/>
    </row>
    <row r="2439" spans="4:6">
      <c r="D2439" s="77"/>
      <c r="E2439" s="47"/>
      <c r="F2439" s="48"/>
    </row>
    <row r="2440" spans="4:6">
      <c r="D2440" s="77"/>
      <c r="E2440" s="47"/>
      <c r="F2440" s="48"/>
    </row>
    <row r="2441" spans="4:6">
      <c r="D2441" s="77"/>
      <c r="E2441" s="47"/>
      <c r="F2441" s="48"/>
    </row>
    <row r="2442" spans="4:6">
      <c r="D2442" s="77"/>
      <c r="E2442" s="47"/>
      <c r="F2442" s="48"/>
    </row>
    <row r="2443" spans="4:6">
      <c r="D2443" s="77"/>
      <c r="E2443" s="47"/>
      <c r="F2443" s="48"/>
    </row>
    <row r="2444" spans="4:6">
      <c r="D2444" s="77"/>
      <c r="E2444" s="47"/>
      <c r="F2444" s="48"/>
    </row>
    <row r="2445" spans="4:6">
      <c r="D2445" s="77"/>
      <c r="E2445" s="47"/>
      <c r="F2445" s="48"/>
    </row>
    <row r="2446" spans="4:6">
      <c r="D2446" s="77"/>
      <c r="E2446" s="47"/>
      <c r="F2446" s="48"/>
    </row>
    <row r="2447" spans="4:6">
      <c r="D2447" s="77"/>
      <c r="E2447" s="47"/>
      <c r="F2447" s="48"/>
    </row>
    <row r="2448" spans="4:6">
      <c r="D2448" s="77"/>
      <c r="E2448" s="47"/>
      <c r="F2448" s="48"/>
    </row>
    <row r="2449" spans="4:6">
      <c r="D2449" s="77"/>
      <c r="E2449" s="47"/>
      <c r="F2449" s="48"/>
    </row>
    <row r="2450" spans="4:6">
      <c r="D2450" s="77"/>
      <c r="E2450" s="47"/>
      <c r="F2450" s="48"/>
    </row>
    <row r="2451" spans="4:6">
      <c r="D2451" s="77"/>
      <c r="E2451" s="47"/>
      <c r="F2451" s="48"/>
    </row>
    <row r="2452" spans="4:6">
      <c r="D2452" s="77"/>
      <c r="E2452" s="47"/>
      <c r="F2452" s="48"/>
    </row>
    <row r="2453" spans="4:6">
      <c r="D2453" s="77"/>
      <c r="E2453" s="47"/>
      <c r="F2453" s="48"/>
    </row>
    <row r="2454" spans="4:6">
      <c r="D2454" s="77"/>
      <c r="E2454" s="47"/>
      <c r="F2454" s="48"/>
    </row>
    <row r="2455" spans="4:6">
      <c r="D2455" s="77"/>
      <c r="E2455" s="47"/>
      <c r="F2455" s="48"/>
    </row>
    <row r="2456" spans="4:6">
      <c r="D2456" s="77"/>
      <c r="E2456" s="47"/>
      <c r="F2456" s="48"/>
    </row>
    <row r="2457" spans="4:6">
      <c r="D2457" s="77"/>
      <c r="E2457" s="47"/>
      <c r="F2457" s="48"/>
    </row>
    <row r="2458" spans="4:6">
      <c r="D2458" s="77"/>
      <c r="E2458" s="47"/>
      <c r="F2458" s="48"/>
    </row>
    <row r="2459" spans="4:6">
      <c r="D2459" s="77"/>
      <c r="E2459" s="47"/>
      <c r="F2459" s="48"/>
    </row>
    <row r="2460" spans="4:6">
      <c r="D2460" s="77"/>
      <c r="E2460" s="47"/>
      <c r="F2460" s="48"/>
    </row>
    <row r="2461" spans="4:6">
      <c r="D2461" s="77"/>
      <c r="E2461" s="47"/>
      <c r="F2461" s="48"/>
    </row>
    <row r="2462" spans="4:6">
      <c r="D2462" s="77"/>
      <c r="E2462" s="47"/>
      <c r="F2462" s="48"/>
    </row>
    <row r="2463" spans="4:6">
      <c r="D2463" s="77"/>
      <c r="E2463" s="47"/>
      <c r="F2463" s="48"/>
    </row>
    <row r="2464" spans="4:6">
      <c r="D2464" s="77"/>
      <c r="E2464" s="47"/>
      <c r="F2464" s="48"/>
    </row>
    <row r="2465" spans="4:6">
      <c r="D2465" s="77"/>
      <c r="E2465" s="47"/>
      <c r="F2465" s="48"/>
    </row>
    <row r="2466" spans="4:6">
      <c r="D2466" s="77"/>
      <c r="E2466" s="47"/>
      <c r="F2466" s="48"/>
    </row>
    <row r="2467" spans="4:6">
      <c r="D2467" s="77"/>
      <c r="E2467" s="47"/>
      <c r="F2467" s="48"/>
    </row>
    <row r="2468" spans="4:6">
      <c r="D2468" s="77"/>
      <c r="E2468" s="47"/>
      <c r="F2468" s="48"/>
    </row>
    <row r="2469" spans="4:6">
      <c r="D2469" s="77"/>
      <c r="E2469" s="47"/>
      <c r="F2469" s="48"/>
    </row>
    <row r="2470" spans="4:6">
      <c r="D2470" s="77"/>
      <c r="E2470" s="47"/>
      <c r="F2470" s="48"/>
    </row>
    <row r="2471" spans="4:6">
      <c r="D2471" s="77"/>
      <c r="E2471" s="47"/>
      <c r="F2471" s="48"/>
    </row>
    <row r="2472" spans="4:6">
      <c r="D2472" s="77"/>
      <c r="E2472" s="47"/>
      <c r="F2472" s="48"/>
    </row>
    <row r="2473" spans="4:6">
      <c r="D2473" s="77"/>
      <c r="E2473" s="47"/>
      <c r="F2473" s="48"/>
    </row>
    <row r="2474" spans="4:6">
      <c r="D2474" s="77"/>
      <c r="E2474" s="47"/>
      <c r="F2474" s="48"/>
    </row>
    <row r="2475" spans="4:6">
      <c r="D2475" s="77"/>
      <c r="E2475" s="47"/>
      <c r="F2475" s="48"/>
    </row>
    <row r="2476" spans="4:6">
      <c r="D2476" s="77"/>
      <c r="E2476" s="47"/>
      <c r="F2476" s="48"/>
    </row>
    <row r="2477" spans="4:6">
      <c r="D2477" s="77"/>
      <c r="E2477" s="47"/>
      <c r="F2477" s="48"/>
    </row>
    <row r="2478" spans="4:6">
      <c r="D2478" s="77"/>
      <c r="E2478" s="47"/>
      <c r="F2478" s="48"/>
    </row>
    <row r="2479" spans="4:6">
      <c r="D2479" s="77"/>
      <c r="E2479" s="47"/>
      <c r="F2479" s="48"/>
    </row>
    <row r="2480" spans="4:6">
      <c r="D2480" s="77"/>
      <c r="E2480" s="47"/>
      <c r="F2480" s="48"/>
    </row>
    <row r="2481" spans="4:6">
      <c r="D2481" s="77"/>
      <c r="E2481" s="47"/>
      <c r="F2481" s="48"/>
    </row>
    <row r="2482" spans="4:6">
      <c r="D2482" s="77"/>
      <c r="E2482" s="47"/>
      <c r="F2482" s="48"/>
    </row>
    <row r="2483" spans="4:6">
      <c r="D2483" s="77"/>
      <c r="E2483" s="47"/>
      <c r="F2483" s="48"/>
    </row>
    <row r="2484" spans="4:6">
      <c r="D2484" s="77"/>
      <c r="E2484" s="47"/>
      <c r="F2484" s="48"/>
    </row>
    <row r="2485" spans="4:6">
      <c r="D2485" s="77"/>
      <c r="E2485" s="47"/>
      <c r="F2485" s="48"/>
    </row>
  </sheetData>
  <sheetProtection password="B493" sheet="1" objects="1" scenarios="1" selectLockedCells="1"/>
  <phoneticPr fontId="9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Q41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14.42578125" style="2" hidden="1" customWidth="1"/>
  </cols>
  <sheetData>
    <row r="1" spans="1:17" ht="27" customHeight="1">
      <c r="A1" s="13" t="s">
        <v>105</v>
      </c>
      <c r="B1" s="14"/>
      <c r="C1" s="15"/>
      <c r="D1" s="15"/>
      <c r="E1" s="15"/>
      <c r="F1" s="15"/>
      <c r="G1" s="15"/>
      <c r="H1" s="15"/>
      <c r="L1" s="16" t="s">
        <v>161</v>
      </c>
      <c r="M1" s="200" t="str">
        <f>""&amp;Introduction!C13</f>
        <v/>
      </c>
      <c r="N1" s="201"/>
      <c r="O1" s="69"/>
      <c r="P1" s="17"/>
    </row>
    <row r="2" spans="1:17" ht="18.75" customHeight="1">
      <c r="A2" s="202" t="s">
        <v>52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70"/>
      <c r="P2" s="18"/>
    </row>
    <row r="3" spans="1:17" ht="18.75" customHeight="1">
      <c r="A3" s="203" t="s">
        <v>53</v>
      </c>
      <c r="B3" s="203"/>
      <c r="C3" s="203" t="s">
        <v>103</v>
      </c>
      <c r="D3" s="203"/>
      <c r="E3" s="203"/>
      <c r="F3" s="203"/>
      <c r="G3" s="203"/>
      <c r="H3" s="203"/>
      <c r="I3" s="203"/>
      <c r="J3" s="203"/>
      <c r="K3" s="203"/>
      <c r="L3" s="203" t="s">
        <v>104</v>
      </c>
      <c r="M3" s="203"/>
      <c r="N3" s="203"/>
      <c r="O3" s="70"/>
      <c r="P3" s="18"/>
    </row>
    <row r="4" spans="1:17" s="20" customFormat="1" ht="22.5" customHeight="1">
      <c r="A4" s="203"/>
      <c r="B4" s="203"/>
      <c r="C4" s="204" t="s">
        <v>88</v>
      </c>
      <c r="D4" s="204"/>
      <c r="E4" s="204"/>
      <c r="F4" s="203" t="s">
        <v>54</v>
      </c>
      <c r="G4" s="203"/>
      <c r="H4" s="203"/>
      <c r="I4" s="205" t="s">
        <v>55</v>
      </c>
      <c r="J4" s="205"/>
      <c r="K4" s="205"/>
      <c r="L4" s="203"/>
      <c r="M4" s="203"/>
      <c r="N4" s="203"/>
      <c r="O4" s="71"/>
      <c r="P4" s="19"/>
    </row>
    <row r="5" spans="1:17" ht="49.5" customHeight="1">
      <c r="A5" s="203"/>
      <c r="B5" s="203"/>
      <c r="C5" s="21" t="s">
        <v>56</v>
      </c>
      <c r="D5" s="22" t="s">
        <v>57</v>
      </c>
      <c r="E5" s="23" t="s">
        <v>58</v>
      </c>
      <c r="F5" s="21" t="s">
        <v>56</v>
      </c>
      <c r="G5" s="22" t="s">
        <v>57</v>
      </c>
      <c r="H5" s="23" t="s">
        <v>58</v>
      </c>
      <c r="I5" s="21" t="s">
        <v>56</v>
      </c>
      <c r="J5" s="22" t="s">
        <v>57</v>
      </c>
      <c r="K5" s="23" t="s">
        <v>58</v>
      </c>
      <c r="L5" s="21" t="s">
        <v>56</v>
      </c>
      <c r="M5" s="22" t="s">
        <v>57</v>
      </c>
      <c r="N5" s="23" t="s">
        <v>58</v>
      </c>
      <c r="O5" s="72">
        <f>O6*O7*O8*O9*O10*O11*O12*O13*O14*O15*O16*O17*O18*O19*O20*O21*O22*O23*O24*O25*O26*O27*O28*O29*O30*O31*O32*O33*O34*O35</f>
        <v>0</v>
      </c>
      <c r="P5" s="24"/>
    </row>
    <row r="6" spans="1:17" ht="25.5" customHeight="1">
      <c r="A6" s="206" t="s">
        <v>59</v>
      </c>
      <c r="B6" s="25" t="s">
        <v>5</v>
      </c>
      <c r="C6" s="64"/>
      <c r="D6" s="64"/>
      <c r="E6" s="78"/>
      <c r="F6" s="64"/>
      <c r="G6" s="64"/>
      <c r="H6" s="78"/>
      <c r="I6" s="64"/>
      <c r="J6" s="64"/>
      <c r="K6" s="78"/>
      <c r="L6" s="64"/>
      <c r="M6" s="64"/>
      <c r="N6" s="78"/>
      <c r="O6" s="2">
        <f>C6*D6*E6*F6*G6*H6*I6*J6*K6*L6*M6*N6</f>
        <v>0</v>
      </c>
      <c r="P6" s="65"/>
      <c r="Q6" s="65"/>
    </row>
    <row r="7" spans="1:17" ht="25.5" customHeight="1">
      <c r="A7" s="207"/>
      <c r="B7" s="26" t="s">
        <v>6</v>
      </c>
      <c r="C7" s="79"/>
      <c r="D7" s="79"/>
      <c r="E7" s="80"/>
      <c r="F7" s="79"/>
      <c r="G7" s="79"/>
      <c r="H7" s="80"/>
      <c r="I7" s="79"/>
      <c r="J7" s="79"/>
      <c r="K7" s="80"/>
      <c r="L7" s="79"/>
      <c r="M7" s="79"/>
      <c r="N7" s="80"/>
      <c r="O7" s="2">
        <f t="shared" ref="O7:O35" si="0">C7*D7*E7*F7*G7*H7*I7*J7*K7*L7*M7*N7</f>
        <v>0</v>
      </c>
    </row>
    <row r="8" spans="1:17" ht="25.5" customHeight="1">
      <c r="A8" s="207"/>
      <c r="B8" s="26" t="s">
        <v>7</v>
      </c>
      <c r="C8" s="79"/>
      <c r="D8" s="79"/>
      <c r="E8" s="80"/>
      <c r="F8" s="79"/>
      <c r="G8" s="79"/>
      <c r="H8" s="80"/>
      <c r="I8" s="79"/>
      <c r="J8" s="79"/>
      <c r="K8" s="80"/>
      <c r="L8" s="79"/>
      <c r="M8" s="79"/>
      <c r="N8" s="80"/>
      <c r="O8" s="2">
        <f t="shared" si="0"/>
        <v>0</v>
      </c>
    </row>
    <row r="9" spans="1:17" ht="25.5" customHeight="1">
      <c r="A9" s="207"/>
      <c r="B9" s="26" t="s">
        <v>8</v>
      </c>
      <c r="C9" s="79"/>
      <c r="D9" s="79"/>
      <c r="E9" s="80"/>
      <c r="F9" s="79"/>
      <c r="G9" s="79"/>
      <c r="H9" s="80"/>
      <c r="I9" s="79"/>
      <c r="J9" s="79"/>
      <c r="K9" s="80"/>
      <c r="L9" s="79"/>
      <c r="M9" s="79"/>
      <c r="N9" s="80"/>
      <c r="O9" s="2">
        <f t="shared" si="0"/>
        <v>0</v>
      </c>
    </row>
    <row r="10" spans="1:17" ht="25.5" customHeight="1">
      <c r="A10" s="207"/>
      <c r="B10" s="26" t="s">
        <v>9</v>
      </c>
      <c r="C10" s="79"/>
      <c r="D10" s="79"/>
      <c r="E10" s="80"/>
      <c r="F10" s="79"/>
      <c r="G10" s="79"/>
      <c r="H10" s="80"/>
      <c r="I10" s="79"/>
      <c r="J10" s="79"/>
      <c r="K10" s="80"/>
      <c r="L10" s="79"/>
      <c r="M10" s="79"/>
      <c r="N10" s="80"/>
      <c r="O10" s="2">
        <f t="shared" si="0"/>
        <v>0</v>
      </c>
    </row>
    <row r="11" spans="1:17" ht="25.5" customHeight="1">
      <c r="A11" s="207"/>
      <c r="B11" s="108" t="s">
        <v>71</v>
      </c>
      <c r="C11" s="81"/>
      <c r="D11" s="81"/>
      <c r="E11" s="82"/>
      <c r="F11" s="81"/>
      <c r="G11" s="81"/>
      <c r="H11" s="82"/>
      <c r="I11" s="81"/>
      <c r="J11" s="81"/>
      <c r="K11" s="82"/>
      <c r="L11" s="81"/>
      <c r="M11" s="81"/>
      <c r="N11" s="82"/>
      <c r="O11" s="2">
        <f t="shared" si="0"/>
        <v>0</v>
      </c>
    </row>
    <row r="12" spans="1:17" ht="25.5" customHeight="1">
      <c r="A12" s="206" t="s">
        <v>60</v>
      </c>
      <c r="B12" s="25" t="s">
        <v>5</v>
      </c>
      <c r="C12" s="64"/>
      <c r="D12" s="64"/>
      <c r="E12" s="78"/>
      <c r="F12" s="64"/>
      <c r="G12" s="64"/>
      <c r="H12" s="78"/>
      <c r="I12" s="64"/>
      <c r="J12" s="64"/>
      <c r="K12" s="78"/>
      <c r="L12" s="64"/>
      <c r="M12" s="64"/>
      <c r="N12" s="78"/>
      <c r="O12" s="2">
        <f t="shared" si="0"/>
        <v>0</v>
      </c>
    </row>
    <row r="13" spans="1:17" ht="25.5" customHeight="1">
      <c r="A13" s="207"/>
      <c r="B13" s="26" t="s">
        <v>6</v>
      </c>
      <c r="C13" s="79"/>
      <c r="D13" s="79"/>
      <c r="E13" s="80"/>
      <c r="F13" s="79"/>
      <c r="G13" s="79"/>
      <c r="H13" s="80"/>
      <c r="I13" s="79"/>
      <c r="J13" s="79"/>
      <c r="K13" s="80"/>
      <c r="L13" s="79"/>
      <c r="M13" s="79"/>
      <c r="N13" s="80"/>
      <c r="O13" s="2">
        <f t="shared" si="0"/>
        <v>0</v>
      </c>
    </row>
    <row r="14" spans="1:17" ht="25.5" customHeight="1">
      <c r="A14" s="207"/>
      <c r="B14" s="26" t="s">
        <v>7</v>
      </c>
      <c r="C14" s="79"/>
      <c r="D14" s="79"/>
      <c r="E14" s="80"/>
      <c r="F14" s="79"/>
      <c r="G14" s="79"/>
      <c r="H14" s="80"/>
      <c r="I14" s="79"/>
      <c r="J14" s="79"/>
      <c r="K14" s="80"/>
      <c r="L14" s="79"/>
      <c r="M14" s="79"/>
      <c r="N14" s="80"/>
      <c r="O14" s="2">
        <f t="shared" si="0"/>
        <v>0</v>
      </c>
    </row>
    <row r="15" spans="1:17" ht="25.5" customHeight="1">
      <c r="A15" s="207"/>
      <c r="B15" s="26" t="s">
        <v>8</v>
      </c>
      <c r="C15" s="79"/>
      <c r="D15" s="79"/>
      <c r="E15" s="80"/>
      <c r="F15" s="79"/>
      <c r="G15" s="79"/>
      <c r="H15" s="80"/>
      <c r="I15" s="79"/>
      <c r="J15" s="79"/>
      <c r="K15" s="80"/>
      <c r="L15" s="79"/>
      <c r="M15" s="79"/>
      <c r="N15" s="80"/>
      <c r="O15" s="2">
        <f t="shared" si="0"/>
        <v>0</v>
      </c>
    </row>
    <row r="16" spans="1:17" ht="25.5" customHeight="1">
      <c r="A16" s="207"/>
      <c r="B16" s="26" t="s">
        <v>9</v>
      </c>
      <c r="C16" s="79"/>
      <c r="D16" s="79"/>
      <c r="E16" s="80"/>
      <c r="F16" s="79"/>
      <c r="G16" s="79"/>
      <c r="H16" s="80"/>
      <c r="I16" s="79"/>
      <c r="J16" s="79"/>
      <c r="K16" s="80"/>
      <c r="L16" s="79"/>
      <c r="M16" s="79"/>
      <c r="N16" s="80"/>
      <c r="O16" s="2">
        <f t="shared" si="0"/>
        <v>0</v>
      </c>
    </row>
    <row r="17" spans="1:15" ht="25.5" customHeight="1">
      <c r="A17" s="207"/>
      <c r="B17" s="108" t="s">
        <v>71</v>
      </c>
      <c r="C17" s="81"/>
      <c r="D17" s="81"/>
      <c r="E17" s="82"/>
      <c r="F17" s="81"/>
      <c r="G17" s="81"/>
      <c r="H17" s="82"/>
      <c r="I17" s="81"/>
      <c r="J17" s="81"/>
      <c r="K17" s="82"/>
      <c r="L17" s="81"/>
      <c r="M17" s="81"/>
      <c r="N17" s="82"/>
      <c r="O17" s="2">
        <f t="shared" si="0"/>
        <v>0</v>
      </c>
    </row>
    <row r="18" spans="1:15" ht="25.5" customHeight="1">
      <c r="A18" s="206" t="s">
        <v>61</v>
      </c>
      <c r="B18" s="25" t="s">
        <v>5</v>
      </c>
      <c r="C18" s="64"/>
      <c r="D18" s="64"/>
      <c r="E18" s="64"/>
      <c r="F18" s="193"/>
      <c r="G18" s="193"/>
      <c r="H18" s="193"/>
      <c r="I18" s="193"/>
      <c r="J18" s="193"/>
      <c r="K18" s="193"/>
      <c r="L18" s="193"/>
      <c r="M18" s="193"/>
      <c r="N18" s="193"/>
      <c r="O18" s="2">
        <f t="shared" si="0"/>
        <v>0</v>
      </c>
    </row>
    <row r="19" spans="1:15" ht="25.5" customHeight="1">
      <c r="A19" s="207"/>
      <c r="B19" s="26" t="s">
        <v>6</v>
      </c>
      <c r="C19" s="79"/>
      <c r="D19" s="79"/>
      <c r="E19" s="79"/>
      <c r="F19" s="193"/>
      <c r="G19" s="193"/>
      <c r="H19" s="193"/>
      <c r="I19" s="193"/>
      <c r="J19" s="193"/>
      <c r="K19" s="193"/>
      <c r="L19" s="193"/>
      <c r="M19" s="193"/>
      <c r="N19" s="193"/>
      <c r="O19" s="2">
        <f t="shared" si="0"/>
        <v>0</v>
      </c>
    </row>
    <row r="20" spans="1:15" ht="25.5" customHeight="1">
      <c r="A20" s="207"/>
      <c r="B20" s="26" t="s">
        <v>7</v>
      </c>
      <c r="C20" s="79"/>
      <c r="D20" s="79"/>
      <c r="E20" s="79"/>
      <c r="F20" s="193"/>
      <c r="G20" s="193"/>
      <c r="H20" s="193"/>
      <c r="I20" s="193"/>
      <c r="J20" s="193"/>
      <c r="K20" s="193"/>
      <c r="L20" s="193"/>
      <c r="M20" s="193"/>
      <c r="N20" s="193"/>
      <c r="O20" s="2">
        <f t="shared" si="0"/>
        <v>0</v>
      </c>
    </row>
    <row r="21" spans="1:15" ht="25.5" customHeight="1">
      <c r="A21" s="207"/>
      <c r="B21" s="26" t="s">
        <v>8</v>
      </c>
      <c r="C21" s="79"/>
      <c r="D21" s="79"/>
      <c r="E21" s="79"/>
      <c r="F21" s="193"/>
      <c r="G21" s="193"/>
      <c r="H21" s="193"/>
      <c r="I21" s="193"/>
      <c r="J21" s="193"/>
      <c r="K21" s="193"/>
      <c r="L21" s="193"/>
      <c r="M21" s="193"/>
      <c r="N21" s="193"/>
      <c r="O21" s="2">
        <f t="shared" si="0"/>
        <v>0</v>
      </c>
    </row>
    <row r="22" spans="1:15" ht="25.5" customHeight="1">
      <c r="A22" s="207"/>
      <c r="B22" s="26" t="s">
        <v>9</v>
      </c>
      <c r="C22" s="79"/>
      <c r="D22" s="79"/>
      <c r="E22" s="79"/>
      <c r="F22" s="193"/>
      <c r="G22" s="193"/>
      <c r="H22" s="193"/>
      <c r="I22" s="193"/>
      <c r="J22" s="193"/>
      <c r="K22" s="193"/>
      <c r="L22" s="193"/>
      <c r="M22" s="193"/>
      <c r="N22" s="193"/>
      <c r="O22" s="2">
        <f t="shared" si="0"/>
        <v>0</v>
      </c>
    </row>
    <row r="23" spans="1:15" ht="25.5" customHeight="1">
      <c r="A23" s="207"/>
      <c r="B23" s="108" t="s">
        <v>71</v>
      </c>
      <c r="C23" s="81"/>
      <c r="D23" s="81"/>
      <c r="E23" s="81"/>
      <c r="F23" s="193"/>
      <c r="G23" s="193"/>
      <c r="H23" s="193"/>
      <c r="I23" s="193"/>
      <c r="J23" s="193"/>
      <c r="K23" s="193"/>
      <c r="L23" s="193"/>
      <c r="M23" s="193"/>
      <c r="N23" s="193"/>
      <c r="O23" s="2">
        <f t="shared" si="0"/>
        <v>0</v>
      </c>
    </row>
    <row r="24" spans="1:15" ht="25.5" customHeight="1">
      <c r="A24" s="191" t="s">
        <v>64</v>
      </c>
      <c r="B24" s="192"/>
      <c r="C24" s="83"/>
      <c r="D24" s="84"/>
      <c r="E24" s="85"/>
      <c r="F24" s="86"/>
      <c r="G24" s="84"/>
      <c r="H24" s="85"/>
      <c r="I24" s="83"/>
      <c r="J24" s="84"/>
      <c r="K24" s="85"/>
      <c r="L24" s="86"/>
      <c r="M24" s="84"/>
      <c r="N24" s="85"/>
      <c r="O24" s="2">
        <f t="shared" si="0"/>
        <v>0</v>
      </c>
    </row>
    <row r="25" spans="1:15" ht="25.5" customHeight="1">
      <c r="A25" s="191" t="s">
        <v>62</v>
      </c>
      <c r="B25" s="192"/>
      <c r="C25" s="83"/>
      <c r="D25" s="84"/>
      <c r="E25" s="85"/>
      <c r="F25" s="86"/>
      <c r="G25" s="84"/>
      <c r="H25" s="85"/>
      <c r="I25" s="83"/>
      <c r="J25" s="84"/>
      <c r="K25" s="85"/>
      <c r="L25" s="86"/>
      <c r="M25" s="84"/>
      <c r="N25" s="85"/>
      <c r="O25" s="2">
        <f t="shared" si="0"/>
        <v>0</v>
      </c>
    </row>
    <row r="26" spans="1:15" ht="25.5" customHeight="1" thickBot="1">
      <c r="A26" s="191" t="s">
        <v>119</v>
      </c>
      <c r="B26" s="192"/>
      <c r="C26" s="83"/>
      <c r="D26" s="84"/>
      <c r="E26" s="85"/>
      <c r="F26" s="194"/>
      <c r="G26" s="194"/>
      <c r="H26" s="194"/>
      <c r="I26" s="194"/>
      <c r="J26" s="194"/>
      <c r="K26" s="194"/>
      <c r="L26" s="86"/>
      <c r="M26" s="84"/>
      <c r="N26" s="85"/>
      <c r="O26" s="2">
        <f t="shared" si="0"/>
        <v>0</v>
      </c>
    </row>
    <row r="27" spans="1:15" ht="25.5" customHeight="1">
      <c r="A27" s="195" t="s">
        <v>63</v>
      </c>
      <c r="B27" s="25" t="s">
        <v>10</v>
      </c>
      <c r="C27" s="64"/>
      <c r="D27" s="87"/>
      <c r="E27" s="78"/>
      <c r="F27" s="88"/>
      <c r="G27" s="87"/>
      <c r="H27" s="78"/>
      <c r="I27" s="64"/>
      <c r="J27" s="87"/>
      <c r="K27" s="78"/>
      <c r="L27" s="64"/>
      <c r="M27" s="87"/>
      <c r="N27" s="78"/>
      <c r="O27" s="2">
        <f t="shared" si="0"/>
        <v>0</v>
      </c>
    </row>
    <row r="28" spans="1:15" ht="25.5" customHeight="1" thickBot="1">
      <c r="A28" s="196"/>
      <c r="B28" s="27" t="s">
        <v>11</v>
      </c>
      <c r="C28" s="81"/>
      <c r="D28" s="89"/>
      <c r="E28" s="82"/>
      <c r="F28" s="90"/>
      <c r="G28" s="91"/>
      <c r="H28" s="92"/>
      <c r="I28" s="93"/>
      <c r="J28" s="91"/>
      <c r="K28" s="92"/>
      <c r="L28" s="93"/>
      <c r="M28" s="91"/>
      <c r="N28" s="92"/>
      <c r="O28" s="2">
        <f t="shared" si="0"/>
        <v>0</v>
      </c>
    </row>
    <row r="29" spans="1:15" ht="25.5" customHeight="1" thickBot="1">
      <c r="A29" s="197" t="s">
        <v>65</v>
      </c>
      <c r="B29" s="25" t="s">
        <v>10</v>
      </c>
      <c r="C29" s="64"/>
      <c r="D29" s="87"/>
      <c r="E29" s="78"/>
      <c r="F29" s="199"/>
      <c r="G29" s="199"/>
      <c r="H29" s="199"/>
      <c r="I29" s="199"/>
      <c r="J29" s="199"/>
      <c r="K29" s="199"/>
      <c r="L29" s="193"/>
      <c r="M29" s="193"/>
      <c r="N29" s="193"/>
      <c r="O29" s="2">
        <f t="shared" si="0"/>
        <v>0</v>
      </c>
    </row>
    <row r="30" spans="1:15" ht="25.5" customHeight="1" thickBot="1">
      <c r="A30" s="198"/>
      <c r="B30" s="27" t="s">
        <v>11</v>
      </c>
      <c r="C30" s="81"/>
      <c r="D30" s="89"/>
      <c r="E30" s="82"/>
      <c r="F30" s="199"/>
      <c r="G30" s="199"/>
      <c r="H30" s="199"/>
      <c r="I30" s="199"/>
      <c r="J30" s="199"/>
      <c r="K30" s="199"/>
      <c r="L30" s="193"/>
      <c r="M30" s="193"/>
      <c r="N30" s="193"/>
      <c r="O30" s="2">
        <f t="shared" si="0"/>
        <v>0</v>
      </c>
    </row>
    <row r="31" spans="1:15" ht="25.5" customHeight="1" thickBot="1">
      <c r="A31" s="191" t="s">
        <v>66</v>
      </c>
      <c r="B31" s="192"/>
      <c r="C31" s="83"/>
      <c r="D31" s="84"/>
      <c r="E31" s="85"/>
      <c r="F31" s="199"/>
      <c r="G31" s="199"/>
      <c r="H31" s="199"/>
      <c r="I31" s="199"/>
      <c r="J31" s="199"/>
      <c r="K31" s="199"/>
      <c r="L31" s="193"/>
      <c r="M31" s="193"/>
      <c r="N31" s="193"/>
      <c r="O31" s="2">
        <f t="shared" si="0"/>
        <v>0</v>
      </c>
    </row>
    <row r="32" spans="1:15" ht="25.5" customHeight="1">
      <c r="A32" s="191" t="s">
        <v>67</v>
      </c>
      <c r="B32" s="192"/>
      <c r="C32" s="83"/>
      <c r="D32" s="84"/>
      <c r="E32" s="85"/>
      <c r="F32" s="86"/>
      <c r="G32" s="84"/>
      <c r="H32" s="85"/>
      <c r="I32" s="83"/>
      <c r="J32" s="84"/>
      <c r="K32" s="85"/>
      <c r="L32" s="83"/>
      <c r="M32" s="84"/>
      <c r="N32" s="85"/>
      <c r="O32" s="2">
        <f t="shared" si="0"/>
        <v>0</v>
      </c>
    </row>
    <row r="33" spans="1:15" ht="25.5" customHeight="1">
      <c r="A33" s="191" t="s">
        <v>68</v>
      </c>
      <c r="B33" s="192"/>
      <c r="C33" s="83"/>
      <c r="D33" s="84"/>
      <c r="E33" s="85"/>
      <c r="F33" s="86"/>
      <c r="G33" s="84"/>
      <c r="H33" s="85"/>
      <c r="I33" s="83"/>
      <c r="J33" s="84"/>
      <c r="K33" s="85"/>
      <c r="L33" s="83"/>
      <c r="M33" s="84"/>
      <c r="N33" s="85"/>
      <c r="O33" s="2">
        <f t="shared" si="0"/>
        <v>0</v>
      </c>
    </row>
    <row r="34" spans="1:15" ht="25.5" customHeight="1">
      <c r="A34" s="191" t="s">
        <v>69</v>
      </c>
      <c r="B34" s="192"/>
      <c r="C34" s="83"/>
      <c r="D34" s="84"/>
      <c r="E34" s="85"/>
      <c r="F34" s="86"/>
      <c r="G34" s="84"/>
      <c r="H34" s="85"/>
      <c r="I34" s="83"/>
      <c r="J34" s="84"/>
      <c r="K34" s="85"/>
      <c r="L34" s="83"/>
      <c r="M34" s="84"/>
      <c r="N34" s="85"/>
      <c r="O34" s="2">
        <f t="shared" si="0"/>
        <v>0</v>
      </c>
    </row>
    <row r="35" spans="1:15" ht="25.5" customHeight="1">
      <c r="A35" s="191" t="s">
        <v>70</v>
      </c>
      <c r="B35" s="192"/>
      <c r="C35" s="83"/>
      <c r="D35" s="84"/>
      <c r="E35" s="85"/>
      <c r="F35" s="86"/>
      <c r="G35" s="84"/>
      <c r="H35" s="85"/>
      <c r="I35" s="83"/>
      <c r="J35" s="84"/>
      <c r="K35" s="85"/>
      <c r="L35" s="83"/>
      <c r="M35" s="84"/>
      <c r="N35" s="85"/>
      <c r="O35" s="2">
        <f t="shared" si="0"/>
        <v>0</v>
      </c>
    </row>
    <row r="36" spans="1:15" ht="23.25" customHeight="1">
      <c r="A36" s="188" t="s">
        <v>12</v>
      </c>
      <c r="B36" s="188"/>
      <c r="C36" s="189" t="str">
        <f>Introduction!E15&amp;Introduction!F15</f>
        <v xml:space="preserve"> EK-</v>
      </c>
      <c r="D36" s="189"/>
      <c r="K36" s="190" t="str">
        <f>Introduction!D4&amp;Introduction!E4</f>
        <v>1. quarter 2017</v>
      </c>
      <c r="L36" s="190"/>
      <c r="M36" s="190"/>
      <c r="N36" s="190"/>
    </row>
    <row r="37" spans="1:15" ht="5.25" customHeight="1">
      <c r="A37" s="8"/>
      <c r="C37" s="12"/>
      <c r="D37" s="12"/>
    </row>
    <row r="38" spans="1:15">
      <c r="A38" s="111" t="s">
        <v>93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</row>
    <row r="39" spans="1:15">
      <c r="A39" s="111" t="s">
        <v>94</v>
      </c>
      <c r="B39" s="109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5">
      <c r="A40" s="111" t="s">
        <v>95</v>
      </c>
      <c r="B40" s="109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5">
      <c r="A41" s="11" t="s">
        <v>92</v>
      </c>
    </row>
  </sheetData>
  <sheetProtection password="B493" sheet="1" objects="1" scenarios="1" selectLockedCells="1"/>
  <mergeCells count="29">
    <mergeCell ref="A6:A11"/>
    <mergeCell ref="A12:A17"/>
    <mergeCell ref="A18:A23"/>
    <mergeCell ref="F18:K23"/>
    <mergeCell ref="M1:N1"/>
    <mergeCell ref="A2:N2"/>
    <mergeCell ref="A3:B5"/>
    <mergeCell ref="C3:K3"/>
    <mergeCell ref="L3:N4"/>
    <mergeCell ref="C4:E4"/>
    <mergeCell ref="F4:H4"/>
    <mergeCell ref="I4:K4"/>
    <mergeCell ref="A27:A28"/>
    <mergeCell ref="A29:A30"/>
    <mergeCell ref="F29:K31"/>
    <mergeCell ref="L29:N31"/>
    <mergeCell ref="A31:B31"/>
    <mergeCell ref="L18:N23"/>
    <mergeCell ref="A24:B24"/>
    <mergeCell ref="A25:B25"/>
    <mergeCell ref="A26:B26"/>
    <mergeCell ref="F26:K26"/>
    <mergeCell ref="A36:B36"/>
    <mergeCell ref="C36:D36"/>
    <mergeCell ref="K36:N36"/>
    <mergeCell ref="A32:B32"/>
    <mergeCell ref="A33:B33"/>
    <mergeCell ref="A34:B34"/>
    <mergeCell ref="A35:B35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78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P41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106</v>
      </c>
      <c r="B1" s="14"/>
      <c r="C1" s="15"/>
      <c r="D1" s="15"/>
      <c r="E1" s="15"/>
      <c r="F1" s="15"/>
      <c r="G1" s="15"/>
      <c r="H1" s="15"/>
      <c r="L1" s="16" t="s">
        <v>161</v>
      </c>
      <c r="M1" s="200" t="str">
        <f>""&amp;Introduction!C13</f>
        <v/>
      </c>
      <c r="N1" s="201"/>
      <c r="O1" s="69"/>
      <c r="P1" s="17"/>
    </row>
    <row r="2" spans="1:16" ht="18.75" customHeight="1" thickBot="1">
      <c r="A2" s="202" t="s">
        <v>159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70"/>
      <c r="P2" s="18"/>
    </row>
    <row r="3" spans="1:16" ht="18.75" customHeight="1" thickBot="1">
      <c r="A3" s="203" t="s">
        <v>53</v>
      </c>
      <c r="B3" s="203"/>
      <c r="C3" s="203" t="s">
        <v>103</v>
      </c>
      <c r="D3" s="203"/>
      <c r="E3" s="203"/>
      <c r="F3" s="203"/>
      <c r="G3" s="203"/>
      <c r="H3" s="203"/>
      <c r="I3" s="203"/>
      <c r="J3" s="203"/>
      <c r="K3" s="203"/>
      <c r="L3" s="203" t="s">
        <v>104</v>
      </c>
      <c r="M3" s="203"/>
      <c r="N3" s="203"/>
      <c r="O3" s="70"/>
      <c r="P3" s="18"/>
    </row>
    <row r="4" spans="1:16" s="20" customFormat="1" ht="22.5" customHeight="1" thickBot="1">
      <c r="A4" s="203"/>
      <c r="B4" s="203"/>
      <c r="C4" s="204" t="s">
        <v>88</v>
      </c>
      <c r="D4" s="204"/>
      <c r="E4" s="204"/>
      <c r="F4" s="203" t="s">
        <v>54</v>
      </c>
      <c r="G4" s="203"/>
      <c r="H4" s="203"/>
      <c r="I4" s="205" t="s">
        <v>55</v>
      </c>
      <c r="J4" s="205"/>
      <c r="K4" s="205"/>
      <c r="L4" s="203"/>
      <c r="M4" s="203"/>
      <c r="N4" s="203"/>
      <c r="O4" s="71"/>
      <c r="P4" s="19"/>
    </row>
    <row r="5" spans="1:16" ht="49.5" customHeight="1" thickBot="1">
      <c r="A5" s="203"/>
      <c r="B5" s="203"/>
      <c r="C5" s="21" t="s">
        <v>56</v>
      </c>
      <c r="D5" s="22" t="s">
        <v>57</v>
      </c>
      <c r="E5" s="23" t="s">
        <v>58</v>
      </c>
      <c r="F5" s="21" t="s">
        <v>56</v>
      </c>
      <c r="G5" s="22" t="s">
        <v>57</v>
      </c>
      <c r="H5" s="23" t="s">
        <v>58</v>
      </c>
      <c r="I5" s="21" t="s">
        <v>56</v>
      </c>
      <c r="J5" s="22" t="s">
        <v>57</v>
      </c>
      <c r="K5" s="23" t="s">
        <v>58</v>
      </c>
      <c r="L5" s="21" t="s">
        <v>56</v>
      </c>
      <c r="M5" s="22" t="s">
        <v>57</v>
      </c>
      <c r="N5" s="23" t="s">
        <v>58</v>
      </c>
      <c r="O5" s="72">
        <f>O6*O7*O8*O9*O10*O11*O12*O13*O14*O15*O16*O17*O18*O19*O20*O21*O22*O23*O24*O25*O26*O27*O28*O29*O30*O31*O32*O33*O34*O35</f>
        <v>0</v>
      </c>
      <c r="P5" s="24"/>
    </row>
    <row r="6" spans="1:16" ht="25.5" customHeight="1" thickBot="1">
      <c r="A6" s="206" t="s">
        <v>59</v>
      </c>
      <c r="B6" s="25" t="s">
        <v>5</v>
      </c>
      <c r="C6" s="64"/>
      <c r="D6" s="64"/>
      <c r="E6" s="78"/>
      <c r="F6" s="64"/>
      <c r="G6" s="64"/>
      <c r="H6" s="78"/>
      <c r="I6" s="64"/>
      <c r="J6" s="64"/>
      <c r="K6" s="78"/>
      <c r="L6" s="64"/>
      <c r="M6" s="64"/>
      <c r="N6" s="78"/>
      <c r="O6" s="2">
        <f>C6*D6*E6*F6*G6*H6*I6*J6*K6*L6*M6*N6</f>
        <v>0</v>
      </c>
    </row>
    <row r="7" spans="1:16" ht="25.5" customHeight="1" thickBot="1">
      <c r="A7" s="207"/>
      <c r="B7" s="26" t="s">
        <v>6</v>
      </c>
      <c r="C7" s="79"/>
      <c r="D7" s="79"/>
      <c r="E7" s="80"/>
      <c r="F7" s="79"/>
      <c r="G7" s="79"/>
      <c r="H7" s="80"/>
      <c r="I7" s="79"/>
      <c r="J7" s="79"/>
      <c r="K7" s="80"/>
      <c r="L7" s="79"/>
      <c r="M7" s="79"/>
      <c r="N7" s="80"/>
      <c r="O7" s="2">
        <f t="shared" ref="O7:O35" si="0">C7*D7*E7*F7*G7*H7*I7*J7*K7*L7*M7*N7</f>
        <v>0</v>
      </c>
    </row>
    <row r="8" spans="1:16" ht="25.5" customHeight="1" thickBot="1">
      <c r="A8" s="207"/>
      <c r="B8" s="26" t="s">
        <v>7</v>
      </c>
      <c r="C8" s="79"/>
      <c r="D8" s="79"/>
      <c r="E8" s="80"/>
      <c r="F8" s="79"/>
      <c r="G8" s="79"/>
      <c r="H8" s="80"/>
      <c r="I8" s="79"/>
      <c r="J8" s="79"/>
      <c r="K8" s="80"/>
      <c r="L8" s="79"/>
      <c r="M8" s="79"/>
      <c r="N8" s="80"/>
      <c r="O8" s="2">
        <f t="shared" si="0"/>
        <v>0</v>
      </c>
    </row>
    <row r="9" spans="1:16" ht="25.5" customHeight="1" thickBot="1">
      <c r="A9" s="207"/>
      <c r="B9" s="26" t="s">
        <v>8</v>
      </c>
      <c r="C9" s="79"/>
      <c r="D9" s="79"/>
      <c r="E9" s="80"/>
      <c r="F9" s="79"/>
      <c r="G9" s="79"/>
      <c r="H9" s="80"/>
      <c r="I9" s="79"/>
      <c r="J9" s="79"/>
      <c r="K9" s="80"/>
      <c r="L9" s="79"/>
      <c r="M9" s="79"/>
      <c r="N9" s="80"/>
      <c r="O9" s="2">
        <f t="shared" si="0"/>
        <v>0</v>
      </c>
    </row>
    <row r="10" spans="1:16" ht="25.5" customHeight="1" thickBot="1">
      <c r="A10" s="207"/>
      <c r="B10" s="26" t="s">
        <v>9</v>
      </c>
      <c r="C10" s="79"/>
      <c r="D10" s="79"/>
      <c r="E10" s="80"/>
      <c r="F10" s="79"/>
      <c r="G10" s="79"/>
      <c r="H10" s="80"/>
      <c r="I10" s="79"/>
      <c r="J10" s="79"/>
      <c r="K10" s="80"/>
      <c r="L10" s="79"/>
      <c r="M10" s="79"/>
      <c r="N10" s="80"/>
      <c r="O10" s="2">
        <f t="shared" si="0"/>
        <v>0</v>
      </c>
    </row>
    <row r="11" spans="1:16" ht="25.5" customHeight="1" thickBot="1">
      <c r="A11" s="207"/>
      <c r="B11" s="108" t="s">
        <v>71</v>
      </c>
      <c r="C11" s="81"/>
      <c r="D11" s="81"/>
      <c r="E11" s="82"/>
      <c r="F11" s="81"/>
      <c r="G11" s="81"/>
      <c r="H11" s="82"/>
      <c r="I11" s="81"/>
      <c r="J11" s="81"/>
      <c r="K11" s="82"/>
      <c r="L11" s="81"/>
      <c r="M11" s="81"/>
      <c r="N11" s="82"/>
      <c r="O11" s="2">
        <f t="shared" si="0"/>
        <v>0</v>
      </c>
    </row>
    <row r="12" spans="1:16" ht="25.5" customHeight="1" thickBot="1">
      <c r="A12" s="206" t="s">
        <v>60</v>
      </c>
      <c r="B12" s="25" t="s">
        <v>5</v>
      </c>
      <c r="C12" s="64"/>
      <c r="D12" s="64"/>
      <c r="E12" s="78"/>
      <c r="F12" s="64"/>
      <c r="G12" s="64"/>
      <c r="H12" s="78"/>
      <c r="I12" s="64"/>
      <c r="J12" s="64"/>
      <c r="K12" s="78"/>
      <c r="L12" s="64"/>
      <c r="M12" s="64"/>
      <c r="N12" s="78"/>
      <c r="O12" s="2">
        <f t="shared" si="0"/>
        <v>0</v>
      </c>
    </row>
    <row r="13" spans="1:16" ht="25.5" customHeight="1" thickBot="1">
      <c r="A13" s="207"/>
      <c r="B13" s="26" t="s">
        <v>6</v>
      </c>
      <c r="C13" s="79"/>
      <c r="D13" s="79"/>
      <c r="E13" s="80"/>
      <c r="F13" s="79"/>
      <c r="G13" s="79"/>
      <c r="H13" s="80"/>
      <c r="I13" s="79"/>
      <c r="J13" s="79"/>
      <c r="K13" s="80"/>
      <c r="L13" s="79"/>
      <c r="M13" s="79"/>
      <c r="N13" s="80"/>
      <c r="O13" s="2">
        <f t="shared" si="0"/>
        <v>0</v>
      </c>
    </row>
    <row r="14" spans="1:16" ht="25.5" customHeight="1" thickBot="1">
      <c r="A14" s="207"/>
      <c r="B14" s="26" t="s">
        <v>7</v>
      </c>
      <c r="C14" s="79"/>
      <c r="D14" s="79"/>
      <c r="E14" s="80"/>
      <c r="F14" s="79"/>
      <c r="G14" s="79"/>
      <c r="H14" s="80"/>
      <c r="I14" s="79"/>
      <c r="J14" s="79"/>
      <c r="K14" s="80"/>
      <c r="L14" s="79"/>
      <c r="M14" s="79"/>
      <c r="N14" s="80"/>
      <c r="O14" s="2">
        <f t="shared" si="0"/>
        <v>0</v>
      </c>
    </row>
    <row r="15" spans="1:16" ht="25.5" customHeight="1" thickBot="1">
      <c r="A15" s="207"/>
      <c r="B15" s="26" t="s">
        <v>8</v>
      </c>
      <c r="C15" s="79"/>
      <c r="D15" s="79"/>
      <c r="E15" s="80"/>
      <c r="F15" s="79"/>
      <c r="G15" s="79"/>
      <c r="H15" s="80"/>
      <c r="I15" s="79"/>
      <c r="J15" s="79"/>
      <c r="K15" s="80"/>
      <c r="L15" s="79"/>
      <c r="M15" s="79"/>
      <c r="N15" s="80"/>
      <c r="O15" s="2">
        <f t="shared" si="0"/>
        <v>0</v>
      </c>
    </row>
    <row r="16" spans="1:16" ht="25.5" customHeight="1" thickBot="1">
      <c r="A16" s="207"/>
      <c r="B16" s="26" t="s">
        <v>9</v>
      </c>
      <c r="C16" s="79"/>
      <c r="D16" s="79"/>
      <c r="E16" s="80"/>
      <c r="F16" s="79"/>
      <c r="G16" s="79"/>
      <c r="H16" s="80"/>
      <c r="I16" s="79"/>
      <c r="J16" s="79"/>
      <c r="K16" s="80"/>
      <c r="L16" s="79"/>
      <c r="M16" s="79"/>
      <c r="N16" s="80"/>
      <c r="O16" s="2">
        <f t="shared" si="0"/>
        <v>0</v>
      </c>
    </row>
    <row r="17" spans="1:15" ht="25.5" customHeight="1" thickBot="1">
      <c r="A17" s="207"/>
      <c r="B17" s="108" t="s">
        <v>71</v>
      </c>
      <c r="C17" s="81"/>
      <c r="D17" s="81"/>
      <c r="E17" s="82"/>
      <c r="F17" s="81"/>
      <c r="G17" s="81"/>
      <c r="H17" s="82"/>
      <c r="I17" s="81"/>
      <c r="J17" s="81"/>
      <c r="K17" s="82"/>
      <c r="L17" s="81"/>
      <c r="M17" s="81"/>
      <c r="N17" s="82"/>
      <c r="O17" s="2">
        <f t="shared" si="0"/>
        <v>0</v>
      </c>
    </row>
    <row r="18" spans="1:15" ht="25.5" customHeight="1" thickBot="1">
      <c r="A18" s="206" t="s">
        <v>61</v>
      </c>
      <c r="B18" s="25" t="s">
        <v>5</v>
      </c>
      <c r="C18" s="64"/>
      <c r="D18" s="64"/>
      <c r="E18" s="64"/>
      <c r="F18" s="193"/>
      <c r="G18" s="193"/>
      <c r="H18" s="193"/>
      <c r="I18" s="193"/>
      <c r="J18" s="193"/>
      <c r="K18" s="193"/>
      <c r="L18" s="193"/>
      <c r="M18" s="193"/>
      <c r="N18" s="193"/>
      <c r="O18" s="2">
        <f t="shared" si="0"/>
        <v>0</v>
      </c>
    </row>
    <row r="19" spans="1:15" ht="25.5" customHeight="1" thickBot="1">
      <c r="A19" s="207"/>
      <c r="B19" s="26" t="s">
        <v>6</v>
      </c>
      <c r="C19" s="79"/>
      <c r="D19" s="79"/>
      <c r="E19" s="79"/>
      <c r="F19" s="193"/>
      <c r="G19" s="193"/>
      <c r="H19" s="193"/>
      <c r="I19" s="193"/>
      <c r="J19" s="193"/>
      <c r="K19" s="193"/>
      <c r="L19" s="193"/>
      <c r="M19" s="193"/>
      <c r="N19" s="193"/>
      <c r="O19" s="2">
        <f t="shared" si="0"/>
        <v>0</v>
      </c>
    </row>
    <row r="20" spans="1:15" ht="25.5" customHeight="1" thickBot="1">
      <c r="A20" s="207"/>
      <c r="B20" s="26" t="s">
        <v>7</v>
      </c>
      <c r="C20" s="79"/>
      <c r="D20" s="79"/>
      <c r="E20" s="79"/>
      <c r="F20" s="193"/>
      <c r="G20" s="193"/>
      <c r="H20" s="193"/>
      <c r="I20" s="193"/>
      <c r="J20" s="193"/>
      <c r="K20" s="193"/>
      <c r="L20" s="193"/>
      <c r="M20" s="193"/>
      <c r="N20" s="193"/>
      <c r="O20" s="2">
        <f t="shared" si="0"/>
        <v>0</v>
      </c>
    </row>
    <row r="21" spans="1:15" ht="25.5" customHeight="1" thickBot="1">
      <c r="A21" s="207"/>
      <c r="B21" s="26" t="s">
        <v>8</v>
      </c>
      <c r="C21" s="79"/>
      <c r="D21" s="79"/>
      <c r="E21" s="79"/>
      <c r="F21" s="193"/>
      <c r="G21" s="193"/>
      <c r="H21" s="193"/>
      <c r="I21" s="193"/>
      <c r="J21" s="193"/>
      <c r="K21" s="193"/>
      <c r="L21" s="193"/>
      <c r="M21" s="193"/>
      <c r="N21" s="193"/>
      <c r="O21" s="2">
        <f t="shared" si="0"/>
        <v>0</v>
      </c>
    </row>
    <row r="22" spans="1:15" ht="25.5" customHeight="1" thickBot="1">
      <c r="A22" s="207"/>
      <c r="B22" s="26" t="s">
        <v>9</v>
      </c>
      <c r="C22" s="79"/>
      <c r="D22" s="79"/>
      <c r="E22" s="79"/>
      <c r="F22" s="193"/>
      <c r="G22" s="193"/>
      <c r="H22" s="193"/>
      <c r="I22" s="193"/>
      <c r="J22" s="193"/>
      <c r="K22" s="193"/>
      <c r="L22" s="193"/>
      <c r="M22" s="193"/>
      <c r="N22" s="193"/>
      <c r="O22" s="2">
        <f t="shared" si="0"/>
        <v>0</v>
      </c>
    </row>
    <row r="23" spans="1:15" ht="25.5" customHeight="1" thickBot="1">
      <c r="A23" s="207"/>
      <c r="B23" s="108" t="s">
        <v>71</v>
      </c>
      <c r="C23" s="81"/>
      <c r="D23" s="81"/>
      <c r="E23" s="81"/>
      <c r="F23" s="193"/>
      <c r="G23" s="193"/>
      <c r="H23" s="193"/>
      <c r="I23" s="193"/>
      <c r="J23" s="193"/>
      <c r="K23" s="193"/>
      <c r="L23" s="193"/>
      <c r="M23" s="193"/>
      <c r="N23" s="193"/>
      <c r="O23" s="2">
        <f t="shared" si="0"/>
        <v>0</v>
      </c>
    </row>
    <row r="24" spans="1:15" ht="25.5" customHeight="1" thickBot="1">
      <c r="A24" s="191" t="s">
        <v>64</v>
      </c>
      <c r="B24" s="192"/>
      <c r="C24" s="83"/>
      <c r="D24" s="84"/>
      <c r="E24" s="85"/>
      <c r="F24" s="86"/>
      <c r="G24" s="84"/>
      <c r="H24" s="85"/>
      <c r="I24" s="83"/>
      <c r="J24" s="84"/>
      <c r="K24" s="85"/>
      <c r="L24" s="86"/>
      <c r="M24" s="84"/>
      <c r="N24" s="85"/>
      <c r="O24" s="2">
        <f t="shared" si="0"/>
        <v>0</v>
      </c>
    </row>
    <row r="25" spans="1:15" ht="25.5" customHeight="1" thickBot="1">
      <c r="A25" s="191" t="s">
        <v>62</v>
      </c>
      <c r="B25" s="192"/>
      <c r="C25" s="83"/>
      <c r="D25" s="84"/>
      <c r="E25" s="85"/>
      <c r="F25" s="86"/>
      <c r="G25" s="84"/>
      <c r="H25" s="85"/>
      <c r="I25" s="83"/>
      <c r="J25" s="84"/>
      <c r="K25" s="85"/>
      <c r="L25" s="86"/>
      <c r="M25" s="84"/>
      <c r="N25" s="85"/>
      <c r="O25" s="2">
        <f t="shared" si="0"/>
        <v>0</v>
      </c>
    </row>
    <row r="26" spans="1:15" ht="25.5" customHeight="1" thickBot="1">
      <c r="A26" s="191" t="s">
        <v>119</v>
      </c>
      <c r="B26" s="192"/>
      <c r="C26" s="83"/>
      <c r="D26" s="84"/>
      <c r="E26" s="85"/>
      <c r="F26" s="194"/>
      <c r="G26" s="194"/>
      <c r="H26" s="194"/>
      <c r="I26" s="194"/>
      <c r="J26" s="194"/>
      <c r="K26" s="194"/>
      <c r="L26" s="86"/>
      <c r="M26" s="84"/>
      <c r="N26" s="85"/>
      <c r="O26" s="2">
        <f t="shared" si="0"/>
        <v>0</v>
      </c>
    </row>
    <row r="27" spans="1:15" ht="25.5" customHeight="1">
      <c r="A27" s="195" t="s">
        <v>63</v>
      </c>
      <c r="B27" s="25" t="s">
        <v>10</v>
      </c>
      <c r="C27" s="64"/>
      <c r="D27" s="87"/>
      <c r="E27" s="78"/>
      <c r="F27" s="88"/>
      <c r="G27" s="87"/>
      <c r="H27" s="78"/>
      <c r="I27" s="64"/>
      <c r="J27" s="87"/>
      <c r="K27" s="78"/>
      <c r="L27" s="64"/>
      <c r="M27" s="87"/>
      <c r="N27" s="78"/>
      <c r="O27" s="2">
        <f t="shared" si="0"/>
        <v>0</v>
      </c>
    </row>
    <row r="28" spans="1:15" ht="25.5" customHeight="1" thickBot="1">
      <c r="A28" s="196"/>
      <c r="B28" s="27" t="s">
        <v>11</v>
      </c>
      <c r="C28" s="81"/>
      <c r="D28" s="89"/>
      <c r="E28" s="82"/>
      <c r="F28" s="90"/>
      <c r="G28" s="91"/>
      <c r="H28" s="92"/>
      <c r="I28" s="93"/>
      <c r="J28" s="91"/>
      <c r="K28" s="92"/>
      <c r="L28" s="93"/>
      <c r="M28" s="91"/>
      <c r="N28" s="92"/>
      <c r="O28" s="2">
        <f t="shared" si="0"/>
        <v>0</v>
      </c>
    </row>
    <row r="29" spans="1:15" ht="25.5" customHeight="1" thickBot="1">
      <c r="A29" s="197" t="s">
        <v>65</v>
      </c>
      <c r="B29" s="25" t="s">
        <v>10</v>
      </c>
      <c r="C29" s="64"/>
      <c r="D29" s="87"/>
      <c r="E29" s="78"/>
      <c r="F29" s="199"/>
      <c r="G29" s="199"/>
      <c r="H29" s="199"/>
      <c r="I29" s="199"/>
      <c r="J29" s="199"/>
      <c r="K29" s="199"/>
      <c r="L29" s="193"/>
      <c r="M29" s="193"/>
      <c r="N29" s="193"/>
      <c r="O29" s="2">
        <f t="shared" si="0"/>
        <v>0</v>
      </c>
    </row>
    <row r="30" spans="1:15" ht="25.5" customHeight="1" thickBot="1">
      <c r="A30" s="198"/>
      <c r="B30" s="27" t="s">
        <v>11</v>
      </c>
      <c r="C30" s="81"/>
      <c r="D30" s="89"/>
      <c r="E30" s="82"/>
      <c r="F30" s="199"/>
      <c r="G30" s="199"/>
      <c r="H30" s="199"/>
      <c r="I30" s="199"/>
      <c r="J30" s="199"/>
      <c r="K30" s="199"/>
      <c r="L30" s="193"/>
      <c r="M30" s="193"/>
      <c r="N30" s="193"/>
      <c r="O30" s="2">
        <f t="shared" si="0"/>
        <v>0</v>
      </c>
    </row>
    <row r="31" spans="1:15" ht="25.5" customHeight="1" thickBot="1">
      <c r="A31" s="191" t="s">
        <v>66</v>
      </c>
      <c r="B31" s="192"/>
      <c r="C31" s="83"/>
      <c r="D31" s="84"/>
      <c r="E31" s="85"/>
      <c r="F31" s="199"/>
      <c r="G31" s="199"/>
      <c r="H31" s="199"/>
      <c r="I31" s="199"/>
      <c r="J31" s="199"/>
      <c r="K31" s="199"/>
      <c r="L31" s="193"/>
      <c r="M31" s="193"/>
      <c r="N31" s="193"/>
      <c r="O31" s="2">
        <f t="shared" si="0"/>
        <v>0</v>
      </c>
    </row>
    <row r="32" spans="1:15" ht="25.5" customHeight="1" thickBot="1">
      <c r="A32" s="191" t="s">
        <v>67</v>
      </c>
      <c r="B32" s="192"/>
      <c r="C32" s="83"/>
      <c r="D32" s="84"/>
      <c r="E32" s="85"/>
      <c r="F32" s="86"/>
      <c r="G32" s="84"/>
      <c r="H32" s="85"/>
      <c r="I32" s="83"/>
      <c r="J32" s="84"/>
      <c r="K32" s="85"/>
      <c r="L32" s="83"/>
      <c r="M32" s="84"/>
      <c r="N32" s="85"/>
      <c r="O32" s="2">
        <f t="shared" si="0"/>
        <v>0</v>
      </c>
    </row>
    <row r="33" spans="1:15" ht="25.5" customHeight="1" thickBot="1">
      <c r="A33" s="191" t="s">
        <v>68</v>
      </c>
      <c r="B33" s="192"/>
      <c r="C33" s="83"/>
      <c r="D33" s="84"/>
      <c r="E33" s="85"/>
      <c r="F33" s="86"/>
      <c r="G33" s="84"/>
      <c r="H33" s="85"/>
      <c r="I33" s="83"/>
      <c r="J33" s="84"/>
      <c r="K33" s="85"/>
      <c r="L33" s="83"/>
      <c r="M33" s="84"/>
      <c r="N33" s="85"/>
      <c r="O33" s="2">
        <f t="shared" si="0"/>
        <v>0</v>
      </c>
    </row>
    <row r="34" spans="1:15" ht="25.5" customHeight="1" thickBot="1">
      <c r="A34" s="191" t="s">
        <v>69</v>
      </c>
      <c r="B34" s="192"/>
      <c r="C34" s="83"/>
      <c r="D34" s="84"/>
      <c r="E34" s="85"/>
      <c r="F34" s="86"/>
      <c r="G34" s="84"/>
      <c r="H34" s="85"/>
      <c r="I34" s="83"/>
      <c r="J34" s="84"/>
      <c r="K34" s="85"/>
      <c r="L34" s="83"/>
      <c r="M34" s="84"/>
      <c r="N34" s="85"/>
      <c r="O34" s="2">
        <f t="shared" si="0"/>
        <v>0</v>
      </c>
    </row>
    <row r="35" spans="1:15" ht="25.5" customHeight="1" thickBot="1">
      <c r="A35" s="191" t="s">
        <v>70</v>
      </c>
      <c r="B35" s="192"/>
      <c r="C35" s="83"/>
      <c r="D35" s="84"/>
      <c r="E35" s="85"/>
      <c r="F35" s="86"/>
      <c r="G35" s="84"/>
      <c r="H35" s="85"/>
      <c r="I35" s="83"/>
      <c r="J35" s="84"/>
      <c r="K35" s="85"/>
      <c r="L35" s="83"/>
      <c r="M35" s="84"/>
      <c r="N35" s="85"/>
      <c r="O35" s="2">
        <f t="shared" si="0"/>
        <v>0</v>
      </c>
    </row>
    <row r="36" spans="1:15" ht="23.25" customHeight="1">
      <c r="A36" s="188" t="s">
        <v>12</v>
      </c>
      <c r="B36" s="188"/>
      <c r="C36" s="189" t="str">
        <f>Introduction!E15&amp;Introduction!F15</f>
        <v xml:space="preserve"> EK-</v>
      </c>
      <c r="D36" s="189"/>
      <c r="K36" s="190" t="str">
        <f>Introduction!D4&amp;Introduction!E4</f>
        <v>1. quarter 2017</v>
      </c>
      <c r="L36" s="190"/>
      <c r="M36" s="190"/>
      <c r="N36" s="190"/>
    </row>
    <row r="37" spans="1:15" ht="5.25" customHeight="1">
      <c r="A37" s="8"/>
      <c r="C37" s="12"/>
      <c r="D37" s="12"/>
      <c r="L37" s="8"/>
      <c r="M37" s="8"/>
      <c r="N37" s="8"/>
    </row>
    <row r="38" spans="1:15">
      <c r="A38" s="111" t="s">
        <v>93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</row>
    <row r="39" spans="1:15">
      <c r="A39" s="111" t="s">
        <v>94</v>
      </c>
      <c r="B39" s="109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5">
      <c r="A40" s="111" t="s">
        <v>95</v>
      </c>
      <c r="B40" s="109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5">
      <c r="A41" s="11" t="s">
        <v>92</v>
      </c>
    </row>
  </sheetData>
  <sheetProtection password="B493" sheet="1" objects="1" scenarios="1" selectLockedCells="1"/>
  <mergeCells count="29">
    <mergeCell ref="A6:A11"/>
    <mergeCell ref="A12:A17"/>
    <mergeCell ref="A18:A23"/>
    <mergeCell ref="F18:K23"/>
    <mergeCell ref="M1:N1"/>
    <mergeCell ref="A2:N2"/>
    <mergeCell ref="A3:B5"/>
    <mergeCell ref="C3:K3"/>
    <mergeCell ref="L3:N4"/>
    <mergeCell ref="C4:E4"/>
    <mergeCell ref="F4:H4"/>
    <mergeCell ref="I4:K4"/>
    <mergeCell ref="A27:A28"/>
    <mergeCell ref="A29:A30"/>
    <mergeCell ref="F29:K31"/>
    <mergeCell ref="L29:N31"/>
    <mergeCell ref="A31:B31"/>
    <mergeCell ref="L18:N23"/>
    <mergeCell ref="A24:B24"/>
    <mergeCell ref="A25:B25"/>
    <mergeCell ref="A26:B26"/>
    <mergeCell ref="F26:K26"/>
    <mergeCell ref="A36:B36"/>
    <mergeCell ref="C36:D36"/>
    <mergeCell ref="K36:N36"/>
    <mergeCell ref="A32:B32"/>
    <mergeCell ref="A33:B33"/>
    <mergeCell ref="A34:B34"/>
    <mergeCell ref="A35:B35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78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P41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107</v>
      </c>
      <c r="B1" s="14"/>
      <c r="C1" s="15"/>
      <c r="D1" s="15"/>
      <c r="E1" s="15"/>
      <c r="F1" s="15"/>
      <c r="G1" s="15"/>
      <c r="H1" s="15"/>
      <c r="L1" s="16" t="s">
        <v>161</v>
      </c>
      <c r="M1" s="208" t="str">
        <f>""&amp;Introduction!C13</f>
        <v/>
      </c>
      <c r="N1" s="209"/>
      <c r="O1" s="69"/>
      <c r="P1" s="17"/>
    </row>
    <row r="2" spans="1:16" ht="18.75" customHeight="1" thickBot="1">
      <c r="A2" s="202" t="s">
        <v>72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70"/>
      <c r="P2" s="18"/>
    </row>
    <row r="3" spans="1:16" ht="18.75" customHeight="1" thickBot="1">
      <c r="A3" s="203" t="s">
        <v>53</v>
      </c>
      <c r="B3" s="203"/>
      <c r="C3" s="203" t="s">
        <v>103</v>
      </c>
      <c r="D3" s="203"/>
      <c r="E3" s="203"/>
      <c r="F3" s="203"/>
      <c r="G3" s="203"/>
      <c r="H3" s="203"/>
      <c r="I3" s="203"/>
      <c r="J3" s="203"/>
      <c r="K3" s="203"/>
      <c r="L3" s="203" t="s">
        <v>104</v>
      </c>
      <c r="M3" s="203"/>
      <c r="N3" s="203"/>
      <c r="O3" s="70"/>
      <c r="P3" s="18"/>
    </row>
    <row r="4" spans="1:16" s="20" customFormat="1" ht="22.5" customHeight="1" thickBot="1">
      <c r="A4" s="203"/>
      <c r="B4" s="203"/>
      <c r="C4" s="204" t="s">
        <v>88</v>
      </c>
      <c r="D4" s="204"/>
      <c r="E4" s="204"/>
      <c r="F4" s="203" t="s">
        <v>54</v>
      </c>
      <c r="G4" s="203"/>
      <c r="H4" s="203"/>
      <c r="I4" s="205" t="s">
        <v>55</v>
      </c>
      <c r="J4" s="205"/>
      <c r="K4" s="205"/>
      <c r="L4" s="203"/>
      <c r="M4" s="203"/>
      <c r="N4" s="203"/>
      <c r="O4" s="71"/>
      <c r="P4" s="19"/>
    </row>
    <row r="5" spans="1:16" ht="49.5" customHeight="1" thickBot="1">
      <c r="A5" s="203"/>
      <c r="B5" s="203"/>
      <c r="C5" s="21" t="s">
        <v>56</v>
      </c>
      <c r="D5" s="22" t="s">
        <v>57</v>
      </c>
      <c r="E5" s="23" t="s">
        <v>58</v>
      </c>
      <c r="F5" s="21" t="s">
        <v>56</v>
      </c>
      <c r="G5" s="22" t="s">
        <v>57</v>
      </c>
      <c r="H5" s="23" t="s">
        <v>58</v>
      </c>
      <c r="I5" s="21" t="s">
        <v>56</v>
      </c>
      <c r="J5" s="22" t="s">
        <v>57</v>
      </c>
      <c r="K5" s="23" t="s">
        <v>58</v>
      </c>
      <c r="L5" s="21" t="s">
        <v>56</v>
      </c>
      <c r="M5" s="22" t="s">
        <v>57</v>
      </c>
      <c r="N5" s="23" t="s">
        <v>58</v>
      </c>
      <c r="O5" s="72">
        <f>O6*O7*O8*O9*O10*O11*O12*O13*O14*O15*O16*O17*O18*O19*O20*O21*O22*O23*O24*O25*O26*O27*O28*O29*O30*O31*O32*O33*O34*O35</f>
        <v>0</v>
      </c>
      <c r="P5" s="24"/>
    </row>
    <row r="6" spans="1:16" ht="25.5" customHeight="1" thickBot="1">
      <c r="A6" s="206" t="s">
        <v>59</v>
      </c>
      <c r="B6" s="25" t="s">
        <v>5</v>
      </c>
      <c r="C6" s="64"/>
      <c r="D6" s="64"/>
      <c r="E6" s="78"/>
      <c r="F6" s="64"/>
      <c r="G6" s="64"/>
      <c r="H6" s="78"/>
      <c r="I6" s="64"/>
      <c r="J6" s="64"/>
      <c r="K6" s="78"/>
      <c r="L6" s="64"/>
      <c r="M6" s="64"/>
      <c r="N6" s="78"/>
      <c r="O6" s="2">
        <f>C6*D6*E6*F6*G6*H6*I6*J6*K6*L6*M6*N6</f>
        <v>0</v>
      </c>
    </row>
    <row r="7" spans="1:16" ht="25.5" customHeight="1" thickBot="1">
      <c r="A7" s="207"/>
      <c r="B7" s="26" t="s">
        <v>6</v>
      </c>
      <c r="C7" s="79"/>
      <c r="D7" s="79"/>
      <c r="E7" s="80"/>
      <c r="F7" s="79"/>
      <c r="G7" s="79"/>
      <c r="H7" s="80"/>
      <c r="I7" s="79"/>
      <c r="J7" s="79"/>
      <c r="K7" s="80"/>
      <c r="L7" s="79"/>
      <c r="M7" s="79"/>
      <c r="N7" s="80"/>
      <c r="O7" s="2">
        <f t="shared" ref="O7:O35" si="0">C7*D7*E7*F7*G7*H7*I7*J7*K7*L7*M7*N7</f>
        <v>0</v>
      </c>
    </row>
    <row r="8" spans="1:16" ht="25.5" customHeight="1" thickBot="1">
      <c r="A8" s="207"/>
      <c r="B8" s="26" t="s">
        <v>7</v>
      </c>
      <c r="C8" s="79"/>
      <c r="D8" s="79"/>
      <c r="E8" s="80"/>
      <c r="F8" s="79"/>
      <c r="G8" s="79"/>
      <c r="H8" s="80"/>
      <c r="I8" s="79"/>
      <c r="J8" s="79"/>
      <c r="K8" s="80"/>
      <c r="L8" s="79"/>
      <c r="M8" s="79"/>
      <c r="N8" s="80"/>
      <c r="O8" s="2">
        <f t="shared" si="0"/>
        <v>0</v>
      </c>
    </row>
    <row r="9" spans="1:16" ht="25.5" customHeight="1" thickBot="1">
      <c r="A9" s="207"/>
      <c r="B9" s="26" t="s">
        <v>8</v>
      </c>
      <c r="C9" s="79"/>
      <c r="D9" s="79"/>
      <c r="E9" s="80"/>
      <c r="F9" s="79"/>
      <c r="G9" s="79"/>
      <c r="H9" s="80"/>
      <c r="I9" s="79"/>
      <c r="J9" s="79"/>
      <c r="K9" s="80"/>
      <c r="L9" s="79"/>
      <c r="M9" s="79"/>
      <c r="N9" s="80"/>
      <c r="O9" s="2">
        <f t="shared" si="0"/>
        <v>0</v>
      </c>
    </row>
    <row r="10" spans="1:16" ht="25.5" customHeight="1" thickBot="1">
      <c r="A10" s="207"/>
      <c r="B10" s="26" t="s">
        <v>9</v>
      </c>
      <c r="C10" s="79"/>
      <c r="D10" s="79"/>
      <c r="E10" s="80"/>
      <c r="F10" s="79"/>
      <c r="G10" s="79"/>
      <c r="H10" s="80"/>
      <c r="I10" s="79"/>
      <c r="J10" s="79"/>
      <c r="K10" s="80"/>
      <c r="L10" s="79"/>
      <c r="M10" s="79"/>
      <c r="N10" s="80"/>
      <c r="O10" s="2">
        <f t="shared" si="0"/>
        <v>0</v>
      </c>
    </row>
    <row r="11" spans="1:16" ht="25.5" customHeight="1" thickBot="1">
      <c r="A11" s="207"/>
      <c r="B11" s="108" t="s">
        <v>71</v>
      </c>
      <c r="C11" s="81"/>
      <c r="D11" s="81"/>
      <c r="E11" s="82"/>
      <c r="F11" s="81"/>
      <c r="G11" s="81"/>
      <c r="H11" s="82"/>
      <c r="I11" s="81"/>
      <c r="J11" s="81"/>
      <c r="K11" s="82"/>
      <c r="L11" s="81"/>
      <c r="M11" s="81"/>
      <c r="N11" s="82"/>
      <c r="O11" s="2">
        <f t="shared" si="0"/>
        <v>0</v>
      </c>
    </row>
    <row r="12" spans="1:16" ht="25.5" customHeight="1" thickBot="1">
      <c r="A12" s="206" t="s">
        <v>60</v>
      </c>
      <c r="B12" s="25" t="s">
        <v>5</v>
      </c>
      <c r="C12" s="64"/>
      <c r="D12" s="64"/>
      <c r="E12" s="78"/>
      <c r="F12" s="64"/>
      <c r="G12" s="64"/>
      <c r="H12" s="78"/>
      <c r="I12" s="64"/>
      <c r="J12" s="64"/>
      <c r="K12" s="78"/>
      <c r="L12" s="64"/>
      <c r="M12" s="64"/>
      <c r="N12" s="78"/>
      <c r="O12" s="2">
        <f t="shared" si="0"/>
        <v>0</v>
      </c>
    </row>
    <row r="13" spans="1:16" ht="25.5" customHeight="1" thickBot="1">
      <c r="A13" s="207"/>
      <c r="B13" s="26" t="s">
        <v>6</v>
      </c>
      <c r="C13" s="79"/>
      <c r="D13" s="79"/>
      <c r="E13" s="80"/>
      <c r="F13" s="79"/>
      <c r="G13" s="79"/>
      <c r="H13" s="80"/>
      <c r="I13" s="79"/>
      <c r="J13" s="79"/>
      <c r="K13" s="80"/>
      <c r="L13" s="79"/>
      <c r="M13" s="79"/>
      <c r="N13" s="80"/>
      <c r="O13" s="2">
        <f t="shared" si="0"/>
        <v>0</v>
      </c>
    </row>
    <row r="14" spans="1:16" ht="25.5" customHeight="1" thickBot="1">
      <c r="A14" s="207"/>
      <c r="B14" s="26" t="s">
        <v>7</v>
      </c>
      <c r="C14" s="79"/>
      <c r="D14" s="79"/>
      <c r="E14" s="80"/>
      <c r="F14" s="79"/>
      <c r="G14" s="79"/>
      <c r="H14" s="80"/>
      <c r="I14" s="79"/>
      <c r="J14" s="79"/>
      <c r="K14" s="80"/>
      <c r="L14" s="79"/>
      <c r="M14" s="79"/>
      <c r="N14" s="80"/>
      <c r="O14" s="2">
        <f t="shared" si="0"/>
        <v>0</v>
      </c>
    </row>
    <row r="15" spans="1:16" ht="25.5" customHeight="1" thickBot="1">
      <c r="A15" s="207"/>
      <c r="B15" s="26" t="s">
        <v>8</v>
      </c>
      <c r="C15" s="79"/>
      <c r="D15" s="79"/>
      <c r="E15" s="80"/>
      <c r="F15" s="79"/>
      <c r="G15" s="79"/>
      <c r="H15" s="80"/>
      <c r="I15" s="79"/>
      <c r="J15" s="79"/>
      <c r="K15" s="80"/>
      <c r="L15" s="79"/>
      <c r="M15" s="79"/>
      <c r="N15" s="80"/>
      <c r="O15" s="2">
        <f t="shared" si="0"/>
        <v>0</v>
      </c>
    </row>
    <row r="16" spans="1:16" ht="25.5" customHeight="1" thickBot="1">
      <c r="A16" s="207"/>
      <c r="B16" s="26" t="s">
        <v>9</v>
      </c>
      <c r="C16" s="79"/>
      <c r="D16" s="79"/>
      <c r="E16" s="80"/>
      <c r="F16" s="79"/>
      <c r="G16" s="79"/>
      <c r="H16" s="80"/>
      <c r="I16" s="79"/>
      <c r="J16" s="79"/>
      <c r="K16" s="80"/>
      <c r="L16" s="79"/>
      <c r="M16" s="79"/>
      <c r="N16" s="80"/>
      <c r="O16" s="2">
        <f t="shared" si="0"/>
        <v>0</v>
      </c>
    </row>
    <row r="17" spans="1:15" ht="25.5" customHeight="1" thickBot="1">
      <c r="A17" s="207"/>
      <c r="B17" s="108" t="s">
        <v>71</v>
      </c>
      <c r="C17" s="81"/>
      <c r="D17" s="81"/>
      <c r="E17" s="82"/>
      <c r="F17" s="81"/>
      <c r="G17" s="81"/>
      <c r="H17" s="82"/>
      <c r="I17" s="81"/>
      <c r="J17" s="81"/>
      <c r="K17" s="82"/>
      <c r="L17" s="81"/>
      <c r="M17" s="81"/>
      <c r="N17" s="82"/>
      <c r="O17" s="2">
        <f t="shared" si="0"/>
        <v>0</v>
      </c>
    </row>
    <row r="18" spans="1:15" ht="25.5" customHeight="1" thickBot="1">
      <c r="A18" s="206" t="s">
        <v>61</v>
      </c>
      <c r="B18" s="25" t="s">
        <v>5</v>
      </c>
      <c r="C18" s="64"/>
      <c r="D18" s="64"/>
      <c r="E18" s="64"/>
      <c r="F18" s="193"/>
      <c r="G18" s="193"/>
      <c r="H18" s="193"/>
      <c r="I18" s="193"/>
      <c r="J18" s="193"/>
      <c r="K18" s="193"/>
      <c r="L18" s="193"/>
      <c r="M18" s="193"/>
      <c r="N18" s="193"/>
      <c r="O18" s="2">
        <f t="shared" si="0"/>
        <v>0</v>
      </c>
    </row>
    <row r="19" spans="1:15" ht="25.5" customHeight="1" thickBot="1">
      <c r="A19" s="207"/>
      <c r="B19" s="26" t="s">
        <v>6</v>
      </c>
      <c r="C19" s="79"/>
      <c r="D19" s="79"/>
      <c r="E19" s="79"/>
      <c r="F19" s="193"/>
      <c r="G19" s="193"/>
      <c r="H19" s="193"/>
      <c r="I19" s="193"/>
      <c r="J19" s="193"/>
      <c r="K19" s="193"/>
      <c r="L19" s="193"/>
      <c r="M19" s="193"/>
      <c r="N19" s="193"/>
      <c r="O19" s="2">
        <f t="shared" si="0"/>
        <v>0</v>
      </c>
    </row>
    <row r="20" spans="1:15" ht="25.5" customHeight="1" thickBot="1">
      <c r="A20" s="207"/>
      <c r="B20" s="26" t="s">
        <v>7</v>
      </c>
      <c r="C20" s="79"/>
      <c r="D20" s="79"/>
      <c r="E20" s="79"/>
      <c r="F20" s="193"/>
      <c r="G20" s="193"/>
      <c r="H20" s="193"/>
      <c r="I20" s="193"/>
      <c r="J20" s="193"/>
      <c r="K20" s="193"/>
      <c r="L20" s="193"/>
      <c r="M20" s="193"/>
      <c r="N20" s="193"/>
      <c r="O20" s="2">
        <f t="shared" si="0"/>
        <v>0</v>
      </c>
    </row>
    <row r="21" spans="1:15" ht="25.5" customHeight="1" thickBot="1">
      <c r="A21" s="207"/>
      <c r="B21" s="26" t="s">
        <v>8</v>
      </c>
      <c r="C21" s="79"/>
      <c r="D21" s="79"/>
      <c r="E21" s="79"/>
      <c r="F21" s="193"/>
      <c r="G21" s="193"/>
      <c r="H21" s="193"/>
      <c r="I21" s="193"/>
      <c r="J21" s="193"/>
      <c r="K21" s="193"/>
      <c r="L21" s="193"/>
      <c r="M21" s="193"/>
      <c r="N21" s="193"/>
      <c r="O21" s="2">
        <f t="shared" si="0"/>
        <v>0</v>
      </c>
    </row>
    <row r="22" spans="1:15" ht="25.5" customHeight="1" thickBot="1">
      <c r="A22" s="207"/>
      <c r="B22" s="26" t="s">
        <v>9</v>
      </c>
      <c r="C22" s="79"/>
      <c r="D22" s="79"/>
      <c r="E22" s="79"/>
      <c r="F22" s="193"/>
      <c r="G22" s="193"/>
      <c r="H22" s="193"/>
      <c r="I22" s="193"/>
      <c r="J22" s="193"/>
      <c r="K22" s="193"/>
      <c r="L22" s="193"/>
      <c r="M22" s="193"/>
      <c r="N22" s="193"/>
      <c r="O22" s="2">
        <f t="shared" si="0"/>
        <v>0</v>
      </c>
    </row>
    <row r="23" spans="1:15" ht="25.5" customHeight="1" thickBot="1">
      <c r="A23" s="207"/>
      <c r="B23" s="108" t="s">
        <v>71</v>
      </c>
      <c r="C23" s="81"/>
      <c r="D23" s="81"/>
      <c r="E23" s="81"/>
      <c r="F23" s="193"/>
      <c r="G23" s="193"/>
      <c r="H23" s="193"/>
      <c r="I23" s="193"/>
      <c r="J23" s="193"/>
      <c r="K23" s="193"/>
      <c r="L23" s="193"/>
      <c r="M23" s="193"/>
      <c r="N23" s="193"/>
      <c r="O23" s="2">
        <f t="shared" si="0"/>
        <v>0</v>
      </c>
    </row>
    <row r="24" spans="1:15" ht="25.5" customHeight="1" thickBot="1">
      <c r="A24" s="191" t="s">
        <v>64</v>
      </c>
      <c r="B24" s="192"/>
      <c r="C24" s="83"/>
      <c r="D24" s="84"/>
      <c r="E24" s="85"/>
      <c r="F24" s="86"/>
      <c r="G24" s="84"/>
      <c r="H24" s="85"/>
      <c r="I24" s="83"/>
      <c r="J24" s="84"/>
      <c r="K24" s="85"/>
      <c r="L24" s="86"/>
      <c r="M24" s="84"/>
      <c r="N24" s="85"/>
      <c r="O24" s="2">
        <f t="shared" si="0"/>
        <v>0</v>
      </c>
    </row>
    <row r="25" spans="1:15" ht="25.5" customHeight="1" thickBot="1">
      <c r="A25" s="191" t="s">
        <v>62</v>
      </c>
      <c r="B25" s="192"/>
      <c r="C25" s="83"/>
      <c r="D25" s="84"/>
      <c r="E25" s="85"/>
      <c r="F25" s="86"/>
      <c r="G25" s="84"/>
      <c r="H25" s="85"/>
      <c r="I25" s="83"/>
      <c r="J25" s="84"/>
      <c r="K25" s="85"/>
      <c r="L25" s="86"/>
      <c r="M25" s="84"/>
      <c r="N25" s="85"/>
      <c r="O25" s="2">
        <f t="shared" si="0"/>
        <v>0</v>
      </c>
    </row>
    <row r="26" spans="1:15" ht="25.5" customHeight="1" thickBot="1">
      <c r="A26" s="191" t="s">
        <v>119</v>
      </c>
      <c r="B26" s="192"/>
      <c r="C26" s="83"/>
      <c r="D26" s="84"/>
      <c r="E26" s="85"/>
      <c r="F26" s="194"/>
      <c r="G26" s="194"/>
      <c r="H26" s="194"/>
      <c r="I26" s="194"/>
      <c r="J26" s="194"/>
      <c r="K26" s="194"/>
      <c r="L26" s="86"/>
      <c r="M26" s="84"/>
      <c r="N26" s="85"/>
      <c r="O26" s="2">
        <f t="shared" si="0"/>
        <v>0</v>
      </c>
    </row>
    <row r="27" spans="1:15" ht="25.5" customHeight="1">
      <c r="A27" s="195" t="s">
        <v>63</v>
      </c>
      <c r="B27" s="25" t="s">
        <v>10</v>
      </c>
      <c r="C27" s="64"/>
      <c r="D27" s="87"/>
      <c r="E27" s="78"/>
      <c r="F27" s="88"/>
      <c r="G27" s="87"/>
      <c r="H27" s="78"/>
      <c r="I27" s="64"/>
      <c r="J27" s="87"/>
      <c r="K27" s="78"/>
      <c r="L27" s="64"/>
      <c r="M27" s="87"/>
      <c r="N27" s="78"/>
      <c r="O27" s="2">
        <f t="shared" si="0"/>
        <v>0</v>
      </c>
    </row>
    <row r="28" spans="1:15" ht="25.5" customHeight="1" thickBot="1">
      <c r="A28" s="196"/>
      <c r="B28" s="27" t="s">
        <v>11</v>
      </c>
      <c r="C28" s="81"/>
      <c r="D28" s="89"/>
      <c r="E28" s="82"/>
      <c r="F28" s="90"/>
      <c r="G28" s="91"/>
      <c r="H28" s="92"/>
      <c r="I28" s="93"/>
      <c r="J28" s="91"/>
      <c r="K28" s="92"/>
      <c r="L28" s="93"/>
      <c r="M28" s="91"/>
      <c r="N28" s="92"/>
      <c r="O28" s="2">
        <f t="shared" si="0"/>
        <v>0</v>
      </c>
    </row>
    <row r="29" spans="1:15" ht="25.5" customHeight="1" thickBot="1">
      <c r="A29" s="197" t="s">
        <v>65</v>
      </c>
      <c r="B29" s="25" t="s">
        <v>10</v>
      </c>
      <c r="C29" s="64"/>
      <c r="D29" s="87"/>
      <c r="E29" s="78"/>
      <c r="F29" s="199"/>
      <c r="G29" s="199"/>
      <c r="H29" s="199"/>
      <c r="I29" s="199"/>
      <c r="J29" s="199"/>
      <c r="K29" s="199"/>
      <c r="L29" s="193"/>
      <c r="M29" s="193"/>
      <c r="N29" s="193"/>
      <c r="O29" s="2">
        <f t="shared" si="0"/>
        <v>0</v>
      </c>
    </row>
    <row r="30" spans="1:15" ht="25.5" customHeight="1" thickBot="1">
      <c r="A30" s="198"/>
      <c r="B30" s="27" t="s">
        <v>11</v>
      </c>
      <c r="C30" s="81"/>
      <c r="D30" s="89"/>
      <c r="E30" s="82"/>
      <c r="F30" s="199"/>
      <c r="G30" s="199"/>
      <c r="H30" s="199"/>
      <c r="I30" s="199"/>
      <c r="J30" s="199"/>
      <c r="K30" s="199"/>
      <c r="L30" s="193"/>
      <c r="M30" s="193"/>
      <c r="N30" s="193"/>
      <c r="O30" s="2">
        <f t="shared" si="0"/>
        <v>0</v>
      </c>
    </row>
    <row r="31" spans="1:15" ht="25.5" customHeight="1" thickBot="1">
      <c r="A31" s="191" t="s">
        <v>66</v>
      </c>
      <c r="B31" s="192"/>
      <c r="C31" s="83"/>
      <c r="D31" s="84"/>
      <c r="E31" s="85"/>
      <c r="F31" s="199"/>
      <c r="G31" s="199"/>
      <c r="H31" s="199"/>
      <c r="I31" s="199"/>
      <c r="J31" s="199"/>
      <c r="K31" s="199"/>
      <c r="L31" s="193"/>
      <c r="M31" s="193"/>
      <c r="N31" s="193"/>
      <c r="O31" s="2">
        <f t="shared" si="0"/>
        <v>0</v>
      </c>
    </row>
    <row r="32" spans="1:15" ht="25.5" customHeight="1" thickBot="1">
      <c r="A32" s="191" t="s">
        <v>67</v>
      </c>
      <c r="B32" s="192"/>
      <c r="C32" s="83"/>
      <c r="D32" s="84"/>
      <c r="E32" s="85"/>
      <c r="F32" s="86"/>
      <c r="G32" s="84"/>
      <c r="H32" s="85"/>
      <c r="I32" s="83"/>
      <c r="J32" s="84"/>
      <c r="K32" s="85"/>
      <c r="L32" s="83"/>
      <c r="M32" s="84"/>
      <c r="N32" s="85"/>
      <c r="O32" s="2">
        <f t="shared" si="0"/>
        <v>0</v>
      </c>
    </row>
    <row r="33" spans="1:15" ht="25.5" customHeight="1" thickBot="1">
      <c r="A33" s="191" t="s">
        <v>68</v>
      </c>
      <c r="B33" s="192"/>
      <c r="C33" s="83"/>
      <c r="D33" s="84"/>
      <c r="E33" s="85"/>
      <c r="F33" s="86"/>
      <c r="G33" s="84"/>
      <c r="H33" s="85"/>
      <c r="I33" s="83"/>
      <c r="J33" s="84"/>
      <c r="K33" s="85"/>
      <c r="L33" s="83"/>
      <c r="M33" s="84"/>
      <c r="N33" s="85"/>
      <c r="O33" s="2">
        <f t="shared" si="0"/>
        <v>0</v>
      </c>
    </row>
    <row r="34" spans="1:15" ht="25.5" customHeight="1" thickBot="1">
      <c r="A34" s="191" t="s">
        <v>69</v>
      </c>
      <c r="B34" s="192"/>
      <c r="C34" s="83"/>
      <c r="D34" s="84"/>
      <c r="E34" s="85"/>
      <c r="F34" s="86"/>
      <c r="G34" s="84"/>
      <c r="H34" s="85"/>
      <c r="I34" s="83"/>
      <c r="J34" s="84"/>
      <c r="K34" s="85"/>
      <c r="L34" s="83"/>
      <c r="M34" s="84"/>
      <c r="N34" s="85"/>
      <c r="O34" s="2">
        <f t="shared" si="0"/>
        <v>0</v>
      </c>
    </row>
    <row r="35" spans="1:15" ht="25.5" customHeight="1" thickBot="1">
      <c r="A35" s="191" t="s">
        <v>70</v>
      </c>
      <c r="B35" s="192"/>
      <c r="C35" s="83"/>
      <c r="D35" s="84"/>
      <c r="E35" s="85"/>
      <c r="F35" s="86"/>
      <c r="G35" s="84"/>
      <c r="H35" s="85"/>
      <c r="I35" s="83"/>
      <c r="J35" s="84"/>
      <c r="K35" s="85"/>
      <c r="L35" s="83"/>
      <c r="M35" s="84"/>
      <c r="N35" s="85"/>
      <c r="O35" s="2">
        <f t="shared" si="0"/>
        <v>0</v>
      </c>
    </row>
    <row r="36" spans="1:15" ht="23.25" customHeight="1">
      <c r="A36" s="188" t="s">
        <v>12</v>
      </c>
      <c r="B36" s="188"/>
      <c r="C36" s="189" t="str">
        <f>Introduction!E15&amp;Introduction!F15</f>
        <v xml:space="preserve"> EK-</v>
      </c>
      <c r="D36" s="189"/>
      <c r="K36" s="190" t="str">
        <f>Introduction!D4&amp;Introduction!E4</f>
        <v>1. quarter 2017</v>
      </c>
      <c r="L36" s="190"/>
      <c r="M36" s="190"/>
      <c r="N36" s="190"/>
    </row>
    <row r="37" spans="1:15" ht="5.25" customHeight="1">
      <c r="A37" s="8"/>
      <c r="C37" s="12"/>
      <c r="D37" s="12"/>
      <c r="L37" s="8"/>
      <c r="M37" s="8"/>
      <c r="N37" s="8"/>
    </row>
    <row r="38" spans="1:15">
      <c r="A38" s="111" t="s">
        <v>93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</row>
    <row r="39" spans="1:15">
      <c r="A39" s="111" t="s">
        <v>94</v>
      </c>
      <c r="B39" s="109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5">
      <c r="A40" s="111" t="s">
        <v>95</v>
      </c>
      <c r="B40" s="109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5">
      <c r="A41" s="11" t="s">
        <v>92</v>
      </c>
    </row>
  </sheetData>
  <sheetProtection password="B493" sheet="1" objects="1" scenarios="1" selectLockedCells="1"/>
  <mergeCells count="29">
    <mergeCell ref="A6:A11"/>
    <mergeCell ref="A12:A17"/>
    <mergeCell ref="A18:A23"/>
    <mergeCell ref="F18:K23"/>
    <mergeCell ref="M1:N1"/>
    <mergeCell ref="A2:N2"/>
    <mergeCell ref="A3:B5"/>
    <mergeCell ref="C3:K3"/>
    <mergeCell ref="L3:N4"/>
    <mergeCell ref="C4:E4"/>
    <mergeCell ref="F4:H4"/>
    <mergeCell ref="I4:K4"/>
    <mergeCell ref="A27:A28"/>
    <mergeCell ref="A29:A30"/>
    <mergeCell ref="F29:K31"/>
    <mergeCell ref="L29:N31"/>
    <mergeCell ref="A31:B31"/>
    <mergeCell ref="L18:N23"/>
    <mergeCell ref="A24:B24"/>
    <mergeCell ref="A25:B25"/>
    <mergeCell ref="A26:B26"/>
    <mergeCell ref="F26:K26"/>
    <mergeCell ref="A36:B36"/>
    <mergeCell ref="C36:D36"/>
    <mergeCell ref="K36:N36"/>
    <mergeCell ref="A32:B32"/>
    <mergeCell ref="A33:B33"/>
    <mergeCell ref="A34:B34"/>
    <mergeCell ref="A35:B35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78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P41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108</v>
      </c>
      <c r="B1" s="14"/>
      <c r="C1" s="15"/>
      <c r="D1" s="15"/>
      <c r="E1" s="15"/>
      <c r="F1" s="15"/>
      <c r="G1" s="15"/>
      <c r="H1" s="15"/>
      <c r="L1" s="16" t="s">
        <v>161</v>
      </c>
      <c r="M1" s="200" t="str">
        <f>""&amp;Introduction!C13</f>
        <v/>
      </c>
      <c r="N1" s="201"/>
      <c r="O1" s="69"/>
      <c r="P1" s="17"/>
    </row>
    <row r="2" spans="1:16" ht="18.75" customHeight="1" thickBot="1">
      <c r="A2" s="210" t="s">
        <v>73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70"/>
      <c r="P2" s="18"/>
    </row>
    <row r="3" spans="1:16" ht="18.75" customHeight="1" thickBot="1">
      <c r="A3" s="203" t="s">
        <v>53</v>
      </c>
      <c r="B3" s="203"/>
      <c r="C3" s="203" t="s">
        <v>103</v>
      </c>
      <c r="D3" s="203"/>
      <c r="E3" s="203"/>
      <c r="F3" s="203"/>
      <c r="G3" s="203"/>
      <c r="H3" s="203"/>
      <c r="I3" s="203"/>
      <c r="J3" s="203"/>
      <c r="K3" s="203"/>
      <c r="L3" s="203" t="s">
        <v>104</v>
      </c>
      <c r="M3" s="203"/>
      <c r="N3" s="203"/>
      <c r="O3" s="70"/>
      <c r="P3" s="18"/>
    </row>
    <row r="4" spans="1:16" s="20" customFormat="1" ht="22.5" customHeight="1" thickBot="1">
      <c r="A4" s="203"/>
      <c r="B4" s="203"/>
      <c r="C4" s="204" t="s">
        <v>88</v>
      </c>
      <c r="D4" s="204"/>
      <c r="E4" s="204"/>
      <c r="F4" s="203" t="s">
        <v>54</v>
      </c>
      <c r="G4" s="203"/>
      <c r="H4" s="203"/>
      <c r="I4" s="205" t="s">
        <v>55</v>
      </c>
      <c r="J4" s="205"/>
      <c r="K4" s="205"/>
      <c r="L4" s="203"/>
      <c r="M4" s="203"/>
      <c r="N4" s="203"/>
      <c r="O4" s="71"/>
      <c r="P4" s="19"/>
    </row>
    <row r="5" spans="1:16" ht="49.5" customHeight="1" thickBot="1">
      <c r="A5" s="203"/>
      <c r="B5" s="203"/>
      <c r="C5" s="21" t="s">
        <v>56</v>
      </c>
      <c r="D5" s="22" t="s">
        <v>57</v>
      </c>
      <c r="E5" s="23" t="s">
        <v>58</v>
      </c>
      <c r="F5" s="21" t="s">
        <v>56</v>
      </c>
      <c r="G5" s="22" t="s">
        <v>57</v>
      </c>
      <c r="H5" s="23" t="s">
        <v>58</v>
      </c>
      <c r="I5" s="21" t="s">
        <v>56</v>
      </c>
      <c r="J5" s="22" t="s">
        <v>57</v>
      </c>
      <c r="K5" s="23" t="s">
        <v>58</v>
      </c>
      <c r="L5" s="21" t="s">
        <v>56</v>
      </c>
      <c r="M5" s="22" t="s">
        <v>57</v>
      </c>
      <c r="N5" s="23" t="s">
        <v>58</v>
      </c>
      <c r="O5" s="72">
        <f>O6*O7*O8*O9*O10*O11*O12*O13*O14*O15*O16*O17*O18*O19*O20*O21*O22*O23*O24*O25*O26*O27*O28*O29*O30*O31*O32*O33*O34*O35</f>
        <v>0</v>
      </c>
      <c r="P5" s="24"/>
    </row>
    <row r="6" spans="1:16" ht="25.5" customHeight="1" thickBot="1">
      <c r="A6" s="206" t="s">
        <v>59</v>
      </c>
      <c r="B6" s="25" t="s">
        <v>5</v>
      </c>
      <c r="C6" s="64"/>
      <c r="D6" s="64"/>
      <c r="E6" s="78"/>
      <c r="F6" s="64"/>
      <c r="G6" s="64"/>
      <c r="H6" s="78"/>
      <c r="I6" s="64"/>
      <c r="J6" s="64"/>
      <c r="K6" s="78"/>
      <c r="L6" s="64"/>
      <c r="M6" s="64"/>
      <c r="N6" s="78"/>
      <c r="O6" s="2">
        <f>C6*D6*E6*F6*G6*H6*I6*J6*K6*L6*M6*N6</f>
        <v>0</v>
      </c>
    </row>
    <row r="7" spans="1:16" ht="25.5" customHeight="1" thickBot="1">
      <c r="A7" s="207"/>
      <c r="B7" s="26" t="s">
        <v>6</v>
      </c>
      <c r="C7" s="79"/>
      <c r="D7" s="79"/>
      <c r="E7" s="80"/>
      <c r="F7" s="79"/>
      <c r="G7" s="79"/>
      <c r="H7" s="80"/>
      <c r="I7" s="79"/>
      <c r="J7" s="79"/>
      <c r="K7" s="80"/>
      <c r="L7" s="79"/>
      <c r="M7" s="79"/>
      <c r="N7" s="80"/>
      <c r="O7" s="2">
        <f t="shared" ref="O7:O35" si="0">C7*D7*E7*F7*G7*H7*I7*J7*K7*L7*M7*N7</f>
        <v>0</v>
      </c>
    </row>
    <row r="8" spans="1:16" ht="25.5" customHeight="1" thickBot="1">
      <c r="A8" s="207"/>
      <c r="B8" s="26" t="s">
        <v>7</v>
      </c>
      <c r="C8" s="79"/>
      <c r="D8" s="79"/>
      <c r="E8" s="80"/>
      <c r="F8" s="79"/>
      <c r="G8" s="79"/>
      <c r="H8" s="80"/>
      <c r="I8" s="79"/>
      <c r="J8" s="79"/>
      <c r="K8" s="80"/>
      <c r="L8" s="79"/>
      <c r="M8" s="79"/>
      <c r="N8" s="80"/>
      <c r="O8" s="2">
        <f t="shared" si="0"/>
        <v>0</v>
      </c>
    </row>
    <row r="9" spans="1:16" ht="25.5" customHeight="1" thickBot="1">
      <c r="A9" s="207"/>
      <c r="B9" s="26" t="s">
        <v>8</v>
      </c>
      <c r="C9" s="79"/>
      <c r="D9" s="79"/>
      <c r="E9" s="80"/>
      <c r="F9" s="79"/>
      <c r="G9" s="79"/>
      <c r="H9" s="80"/>
      <c r="I9" s="79"/>
      <c r="J9" s="79"/>
      <c r="K9" s="80"/>
      <c r="L9" s="79"/>
      <c r="M9" s="79"/>
      <c r="N9" s="80"/>
      <c r="O9" s="2">
        <f t="shared" si="0"/>
        <v>0</v>
      </c>
    </row>
    <row r="10" spans="1:16" ht="25.5" customHeight="1" thickBot="1">
      <c r="A10" s="207"/>
      <c r="B10" s="26" t="s">
        <v>9</v>
      </c>
      <c r="C10" s="79"/>
      <c r="D10" s="79"/>
      <c r="E10" s="80"/>
      <c r="F10" s="79"/>
      <c r="G10" s="79"/>
      <c r="H10" s="80"/>
      <c r="I10" s="79"/>
      <c r="J10" s="79"/>
      <c r="K10" s="80"/>
      <c r="L10" s="79"/>
      <c r="M10" s="79"/>
      <c r="N10" s="80"/>
      <c r="O10" s="2">
        <f t="shared" si="0"/>
        <v>0</v>
      </c>
    </row>
    <row r="11" spans="1:16" ht="25.5" customHeight="1" thickBot="1">
      <c r="A11" s="207"/>
      <c r="B11" s="108" t="s">
        <v>71</v>
      </c>
      <c r="C11" s="81"/>
      <c r="D11" s="81"/>
      <c r="E11" s="82"/>
      <c r="F11" s="81"/>
      <c r="G11" s="81"/>
      <c r="H11" s="82"/>
      <c r="I11" s="81"/>
      <c r="J11" s="81"/>
      <c r="K11" s="82"/>
      <c r="L11" s="81"/>
      <c r="M11" s="81"/>
      <c r="N11" s="82"/>
      <c r="O11" s="2">
        <f t="shared" si="0"/>
        <v>0</v>
      </c>
    </row>
    <row r="12" spans="1:16" ht="25.5" customHeight="1" thickBot="1">
      <c r="A12" s="206" t="s">
        <v>60</v>
      </c>
      <c r="B12" s="25" t="s">
        <v>5</v>
      </c>
      <c r="C12" s="64"/>
      <c r="D12" s="64"/>
      <c r="E12" s="78"/>
      <c r="F12" s="64"/>
      <c r="G12" s="64"/>
      <c r="H12" s="78"/>
      <c r="I12" s="64"/>
      <c r="J12" s="64"/>
      <c r="K12" s="78"/>
      <c r="L12" s="64"/>
      <c r="M12" s="64"/>
      <c r="N12" s="78"/>
      <c r="O12" s="2">
        <f t="shared" si="0"/>
        <v>0</v>
      </c>
    </row>
    <row r="13" spans="1:16" ht="25.5" customHeight="1" thickBot="1">
      <c r="A13" s="207"/>
      <c r="B13" s="26" t="s">
        <v>6</v>
      </c>
      <c r="C13" s="79"/>
      <c r="D13" s="79"/>
      <c r="E13" s="80"/>
      <c r="F13" s="79"/>
      <c r="G13" s="79"/>
      <c r="H13" s="80"/>
      <c r="I13" s="79"/>
      <c r="J13" s="79"/>
      <c r="K13" s="80"/>
      <c r="L13" s="79"/>
      <c r="M13" s="79"/>
      <c r="N13" s="80"/>
      <c r="O13" s="2">
        <f t="shared" si="0"/>
        <v>0</v>
      </c>
    </row>
    <row r="14" spans="1:16" ht="25.5" customHeight="1" thickBot="1">
      <c r="A14" s="207"/>
      <c r="B14" s="26" t="s">
        <v>7</v>
      </c>
      <c r="C14" s="79"/>
      <c r="D14" s="79"/>
      <c r="E14" s="80"/>
      <c r="F14" s="79"/>
      <c r="G14" s="79"/>
      <c r="H14" s="80"/>
      <c r="I14" s="79"/>
      <c r="J14" s="79"/>
      <c r="K14" s="80"/>
      <c r="L14" s="79"/>
      <c r="M14" s="79"/>
      <c r="N14" s="80"/>
      <c r="O14" s="2">
        <f t="shared" si="0"/>
        <v>0</v>
      </c>
    </row>
    <row r="15" spans="1:16" ht="25.5" customHeight="1" thickBot="1">
      <c r="A15" s="207"/>
      <c r="B15" s="26" t="s">
        <v>8</v>
      </c>
      <c r="C15" s="79"/>
      <c r="D15" s="79"/>
      <c r="E15" s="80"/>
      <c r="F15" s="79"/>
      <c r="G15" s="79"/>
      <c r="H15" s="80"/>
      <c r="I15" s="79"/>
      <c r="J15" s="79"/>
      <c r="K15" s="80"/>
      <c r="L15" s="79"/>
      <c r="M15" s="79"/>
      <c r="N15" s="80"/>
      <c r="O15" s="2">
        <f t="shared" si="0"/>
        <v>0</v>
      </c>
    </row>
    <row r="16" spans="1:16" ht="25.5" customHeight="1" thickBot="1">
      <c r="A16" s="207"/>
      <c r="B16" s="26" t="s">
        <v>9</v>
      </c>
      <c r="C16" s="79"/>
      <c r="D16" s="79"/>
      <c r="E16" s="80"/>
      <c r="F16" s="79"/>
      <c r="G16" s="79"/>
      <c r="H16" s="80"/>
      <c r="I16" s="79"/>
      <c r="J16" s="79"/>
      <c r="K16" s="80"/>
      <c r="L16" s="79"/>
      <c r="M16" s="79"/>
      <c r="N16" s="80"/>
      <c r="O16" s="2">
        <f t="shared" si="0"/>
        <v>0</v>
      </c>
    </row>
    <row r="17" spans="1:15" ht="25.5" customHeight="1" thickBot="1">
      <c r="A17" s="207"/>
      <c r="B17" s="108" t="s">
        <v>71</v>
      </c>
      <c r="C17" s="81"/>
      <c r="D17" s="81"/>
      <c r="E17" s="82"/>
      <c r="F17" s="81"/>
      <c r="G17" s="81"/>
      <c r="H17" s="82"/>
      <c r="I17" s="81"/>
      <c r="J17" s="81"/>
      <c r="K17" s="82"/>
      <c r="L17" s="81"/>
      <c r="M17" s="81"/>
      <c r="N17" s="82"/>
      <c r="O17" s="2">
        <f t="shared" si="0"/>
        <v>0</v>
      </c>
    </row>
    <row r="18" spans="1:15" ht="25.5" customHeight="1" thickBot="1">
      <c r="A18" s="206" t="s">
        <v>61</v>
      </c>
      <c r="B18" s="25" t="s">
        <v>5</v>
      </c>
      <c r="C18" s="64"/>
      <c r="D18" s="64"/>
      <c r="E18" s="64"/>
      <c r="F18" s="193"/>
      <c r="G18" s="193"/>
      <c r="H18" s="193"/>
      <c r="I18" s="193"/>
      <c r="J18" s="193"/>
      <c r="K18" s="193"/>
      <c r="L18" s="193"/>
      <c r="M18" s="193"/>
      <c r="N18" s="193"/>
      <c r="O18" s="2">
        <f t="shared" si="0"/>
        <v>0</v>
      </c>
    </row>
    <row r="19" spans="1:15" ht="25.5" customHeight="1" thickBot="1">
      <c r="A19" s="207"/>
      <c r="B19" s="26" t="s">
        <v>6</v>
      </c>
      <c r="C19" s="79"/>
      <c r="D19" s="79"/>
      <c r="E19" s="79"/>
      <c r="F19" s="193"/>
      <c r="G19" s="193"/>
      <c r="H19" s="193"/>
      <c r="I19" s="193"/>
      <c r="J19" s="193"/>
      <c r="K19" s="193"/>
      <c r="L19" s="193"/>
      <c r="M19" s="193"/>
      <c r="N19" s="193"/>
      <c r="O19" s="2">
        <f t="shared" si="0"/>
        <v>0</v>
      </c>
    </row>
    <row r="20" spans="1:15" ht="25.5" customHeight="1" thickBot="1">
      <c r="A20" s="207"/>
      <c r="B20" s="26" t="s">
        <v>7</v>
      </c>
      <c r="C20" s="79"/>
      <c r="D20" s="79"/>
      <c r="E20" s="79"/>
      <c r="F20" s="193"/>
      <c r="G20" s="193"/>
      <c r="H20" s="193"/>
      <c r="I20" s="193"/>
      <c r="J20" s="193"/>
      <c r="K20" s="193"/>
      <c r="L20" s="193"/>
      <c r="M20" s="193"/>
      <c r="N20" s="193"/>
      <c r="O20" s="2">
        <f t="shared" si="0"/>
        <v>0</v>
      </c>
    </row>
    <row r="21" spans="1:15" ht="25.5" customHeight="1" thickBot="1">
      <c r="A21" s="207"/>
      <c r="B21" s="26" t="s">
        <v>8</v>
      </c>
      <c r="C21" s="79"/>
      <c r="D21" s="79"/>
      <c r="E21" s="79"/>
      <c r="F21" s="193"/>
      <c r="G21" s="193"/>
      <c r="H21" s="193"/>
      <c r="I21" s="193"/>
      <c r="J21" s="193"/>
      <c r="K21" s="193"/>
      <c r="L21" s="193"/>
      <c r="M21" s="193"/>
      <c r="N21" s="193"/>
      <c r="O21" s="2">
        <f t="shared" si="0"/>
        <v>0</v>
      </c>
    </row>
    <row r="22" spans="1:15" ht="25.5" customHeight="1" thickBot="1">
      <c r="A22" s="207"/>
      <c r="B22" s="26" t="s">
        <v>9</v>
      </c>
      <c r="C22" s="79"/>
      <c r="D22" s="79"/>
      <c r="E22" s="79"/>
      <c r="F22" s="193"/>
      <c r="G22" s="193"/>
      <c r="H22" s="193"/>
      <c r="I22" s="193"/>
      <c r="J22" s="193"/>
      <c r="K22" s="193"/>
      <c r="L22" s="193"/>
      <c r="M22" s="193"/>
      <c r="N22" s="193"/>
      <c r="O22" s="2">
        <f t="shared" si="0"/>
        <v>0</v>
      </c>
    </row>
    <row r="23" spans="1:15" ht="25.5" customHeight="1" thickBot="1">
      <c r="A23" s="207"/>
      <c r="B23" s="108" t="s">
        <v>71</v>
      </c>
      <c r="C23" s="81"/>
      <c r="D23" s="81"/>
      <c r="E23" s="81"/>
      <c r="F23" s="193"/>
      <c r="G23" s="193"/>
      <c r="H23" s="193"/>
      <c r="I23" s="193"/>
      <c r="J23" s="193"/>
      <c r="K23" s="193"/>
      <c r="L23" s="193"/>
      <c r="M23" s="193"/>
      <c r="N23" s="193"/>
      <c r="O23" s="2">
        <f t="shared" si="0"/>
        <v>0</v>
      </c>
    </row>
    <row r="24" spans="1:15" ht="25.5" customHeight="1" thickBot="1">
      <c r="A24" s="191" t="s">
        <v>64</v>
      </c>
      <c r="B24" s="192"/>
      <c r="C24" s="83"/>
      <c r="D24" s="84"/>
      <c r="E24" s="85"/>
      <c r="F24" s="86"/>
      <c r="G24" s="84"/>
      <c r="H24" s="85"/>
      <c r="I24" s="83"/>
      <c r="J24" s="84"/>
      <c r="K24" s="85"/>
      <c r="L24" s="86"/>
      <c r="M24" s="84"/>
      <c r="N24" s="85"/>
      <c r="O24" s="2">
        <f t="shared" si="0"/>
        <v>0</v>
      </c>
    </row>
    <row r="25" spans="1:15" ht="25.5" customHeight="1" thickBot="1">
      <c r="A25" s="191" t="s">
        <v>62</v>
      </c>
      <c r="B25" s="192"/>
      <c r="C25" s="83"/>
      <c r="D25" s="84"/>
      <c r="E25" s="85"/>
      <c r="F25" s="86"/>
      <c r="G25" s="84"/>
      <c r="H25" s="85"/>
      <c r="I25" s="83"/>
      <c r="J25" s="84"/>
      <c r="K25" s="85"/>
      <c r="L25" s="86"/>
      <c r="M25" s="84"/>
      <c r="N25" s="85"/>
      <c r="O25" s="2">
        <f t="shared" si="0"/>
        <v>0</v>
      </c>
    </row>
    <row r="26" spans="1:15" ht="25.5" customHeight="1" thickBot="1">
      <c r="A26" s="191" t="s">
        <v>119</v>
      </c>
      <c r="B26" s="192"/>
      <c r="C26" s="83"/>
      <c r="D26" s="84"/>
      <c r="E26" s="85"/>
      <c r="F26" s="194"/>
      <c r="G26" s="194"/>
      <c r="H26" s="194"/>
      <c r="I26" s="194"/>
      <c r="J26" s="194"/>
      <c r="K26" s="194"/>
      <c r="L26" s="86"/>
      <c r="M26" s="84"/>
      <c r="N26" s="85"/>
      <c r="O26" s="2">
        <f t="shared" si="0"/>
        <v>0</v>
      </c>
    </row>
    <row r="27" spans="1:15" ht="25.5" customHeight="1">
      <c r="A27" s="195" t="s">
        <v>63</v>
      </c>
      <c r="B27" s="25" t="s">
        <v>10</v>
      </c>
      <c r="C27" s="64"/>
      <c r="D27" s="87"/>
      <c r="E27" s="78"/>
      <c r="F27" s="88"/>
      <c r="G27" s="87"/>
      <c r="H27" s="78"/>
      <c r="I27" s="64"/>
      <c r="J27" s="87"/>
      <c r="K27" s="78"/>
      <c r="L27" s="64"/>
      <c r="M27" s="87"/>
      <c r="N27" s="78"/>
      <c r="O27" s="2">
        <f t="shared" si="0"/>
        <v>0</v>
      </c>
    </row>
    <row r="28" spans="1:15" ht="25.5" customHeight="1" thickBot="1">
      <c r="A28" s="196"/>
      <c r="B28" s="27" t="s">
        <v>11</v>
      </c>
      <c r="C28" s="81"/>
      <c r="D28" s="89"/>
      <c r="E28" s="82"/>
      <c r="F28" s="90"/>
      <c r="G28" s="91"/>
      <c r="H28" s="92"/>
      <c r="I28" s="93"/>
      <c r="J28" s="91"/>
      <c r="K28" s="92"/>
      <c r="L28" s="93"/>
      <c r="M28" s="91"/>
      <c r="N28" s="92"/>
      <c r="O28" s="2">
        <f t="shared" si="0"/>
        <v>0</v>
      </c>
    </row>
    <row r="29" spans="1:15" ht="25.5" customHeight="1" thickBot="1">
      <c r="A29" s="197" t="s">
        <v>65</v>
      </c>
      <c r="B29" s="25" t="s">
        <v>10</v>
      </c>
      <c r="C29" s="64"/>
      <c r="D29" s="87"/>
      <c r="E29" s="78"/>
      <c r="F29" s="199"/>
      <c r="G29" s="199"/>
      <c r="H29" s="199"/>
      <c r="I29" s="199"/>
      <c r="J29" s="199"/>
      <c r="K29" s="199"/>
      <c r="L29" s="193"/>
      <c r="M29" s="193"/>
      <c r="N29" s="193"/>
      <c r="O29" s="2">
        <f t="shared" si="0"/>
        <v>0</v>
      </c>
    </row>
    <row r="30" spans="1:15" ht="25.5" customHeight="1" thickBot="1">
      <c r="A30" s="198"/>
      <c r="B30" s="27" t="s">
        <v>11</v>
      </c>
      <c r="C30" s="81"/>
      <c r="D30" s="89"/>
      <c r="E30" s="82"/>
      <c r="F30" s="199"/>
      <c r="G30" s="199"/>
      <c r="H30" s="199"/>
      <c r="I30" s="199"/>
      <c r="J30" s="199"/>
      <c r="K30" s="199"/>
      <c r="L30" s="193"/>
      <c r="M30" s="193"/>
      <c r="N30" s="193"/>
      <c r="O30" s="2">
        <f t="shared" si="0"/>
        <v>0</v>
      </c>
    </row>
    <row r="31" spans="1:15" ht="25.5" customHeight="1" thickBot="1">
      <c r="A31" s="191" t="s">
        <v>66</v>
      </c>
      <c r="B31" s="192"/>
      <c r="C31" s="83"/>
      <c r="D31" s="84"/>
      <c r="E31" s="85"/>
      <c r="F31" s="199"/>
      <c r="G31" s="199"/>
      <c r="H31" s="199"/>
      <c r="I31" s="199"/>
      <c r="J31" s="199"/>
      <c r="K31" s="199"/>
      <c r="L31" s="193"/>
      <c r="M31" s="193"/>
      <c r="N31" s="193"/>
      <c r="O31" s="2">
        <f t="shared" si="0"/>
        <v>0</v>
      </c>
    </row>
    <row r="32" spans="1:15" ht="25.5" customHeight="1" thickBot="1">
      <c r="A32" s="191" t="s">
        <v>67</v>
      </c>
      <c r="B32" s="192"/>
      <c r="C32" s="83"/>
      <c r="D32" s="84"/>
      <c r="E32" s="85"/>
      <c r="F32" s="86"/>
      <c r="G32" s="84"/>
      <c r="H32" s="85"/>
      <c r="I32" s="83"/>
      <c r="J32" s="84"/>
      <c r="K32" s="85"/>
      <c r="L32" s="83"/>
      <c r="M32" s="84"/>
      <c r="N32" s="85"/>
      <c r="O32" s="2">
        <f t="shared" si="0"/>
        <v>0</v>
      </c>
    </row>
    <row r="33" spans="1:15" ht="25.5" customHeight="1" thickBot="1">
      <c r="A33" s="191" t="s">
        <v>68</v>
      </c>
      <c r="B33" s="192"/>
      <c r="C33" s="83"/>
      <c r="D33" s="84"/>
      <c r="E33" s="85"/>
      <c r="F33" s="86"/>
      <c r="G33" s="84"/>
      <c r="H33" s="85"/>
      <c r="I33" s="83"/>
      <c r="J33" s="84"/>
      <c r="K33" s="85"/>
      <c r="L33" s="83"/>
      <c r="M33" s="84"/>
      <c r="N33" s="85"/>
      <c r="O33" s="2">
        <f t="shared" si="0"/>
        <v>0</v>
      </c>
    </row>
    <row r="34" spans="1:15" ht="25.5" customHeight="1" thickBot="1">
      <c r="A34" s="191" t="s">
        <v>69</v>
      </c>
      <c r="B34" s="192"/>
      <c r="C34" s="83"/>
      <c r="D34" s="84"/>
      <c r="E34" s="85"/>
      <c r="F34" s="86"/>
      <c r="G34" s="84"/>
      <c r="H34" s="85"/>
      <c r="I34" s="83"/>
      <c r="J34" s="84"/>
      <c r="K34" s="85"/>
      <c r="L34" s="83"/>
      <c r="M34" s="84"/>
      <c r="N34" s="85"/>
      <c r="O34" s="2">
        <f t="shared" si="0"/>
        <v>0</v>
      </c>
    </row>
    <row r="35" spans="1:15" ht="25.5" customHeight="1" thickBot="1">
      <c r="A35" s="191" t="s">
        <v>70</v>
      </c>
      <c r="B35" s="192"/>
      <c r="C35" s="83"/>
      <c r="D35" s="84"/>
      <c r="E35" s="85"/>
      <c r="F35" s="86"/>
      <c r="G35" s="84"/>
      <c r="H35" s="85"/>
      <c r="I35" s="83"/>
      <c r="J35" s="84"/>
      <c r="K35" s="85"/>
      <c r="L35" s="83"/>
      <c r="M35" s="84"/>
      <c r="N35" s="85"/>
      <c r="O35" s="2">
        <f t="shared" si="0"/>
        <v>0</v>
      </c>
    </row>
    <row r="36" spans="1:15" ht="23.25" customHeight="1">
      <c r="A36" s="188" t="s">
        <v>12</v>
      </c>
      <c r="B36" s="188"/>
      <c r="C36" s="189" t="str">
        <f>Introduction!E15&amp;Introduction!F15</f>
        <v xml:space="preserve"> EK-</v>
      </c>
      <c r="D36" s="189"/>
      <c r="K36" s="190" t="str">
        <f>Introduction!D4&amp;Introduction!E4</f>
        <v>1. quarter 2017</v>
      </c>
      <c r="L36" s="190"/>
      <c r="M36" s="190"/>
      <c r="N36" s="190"/>
    </row>
    <row r="37" spans="1:15" ht="5.25" customHeight="1">
      <c r="A37" s="8"/>
      <c r="C37" s="12"/>
      <c r="D37" s="12"/>
      <c r="L37" s="8"/>
      <c r="M37" s="8"/>
      <c r="N37" s="8"/>
    </row>
    <row r="38" spans="1:15">
      <c r="A38" s="111" t="s">
        <v>93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</row>
    <row r="39" spans="1:15">
      <c r="A39" s="111" t="s">
        <v>94</v>
      </c>
      <c r="B39" s="109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5">
      <c r="A40" s="111" t="s">
        <v>95</v>
      </c>
      <c r="B40" s="109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5">
      <c r="A41" s="11" t="s">
        <v>92</v>
      </c>
    </row>
  </sheetData>
  <sheetProtection password="B493" sheet="1" objects="1" scenarios="1" selectLockedCells="1"/>
  <mergeCells count="29">
    <mergeCell ref="A6:A11"/>
    <mergeCell ref="A12:A17"/>
    <mergeCell ref="A18:A23"/>
    <mergeCell ref="F18:K23"/>
    <mergeCell ref="M1:N1"/>
    <mergeCell ref="A2:N2"/>
    <mergeCell ref="A3:B5"/>
    <mergeCell ref="C3:K3"/>
    <mergeCell ref="L3:N4"/>
    <mergeCell ref="C4:E4"/>
    <mergeCell ref="F4:H4"/>
    <mergeCell ref="I4:K4"/>
    <mergeCell ref="A27:A28"/>
    <mergeCell ref="A29:A30"/>
    <mergeCell ref="F29:K31"/>
    <mergeCell ref="L29:N31"/>
    <mergeCell ref="A31:B31"/>
    <mergeCell ref="L18:N23"/>
    <mergeCell ref="A24:B24"/>
    <mergeCell ref="A25:B25"/>
    <mergeCell ref="A26:B26"/>
    <mergeCell ref="F26:K26"/>
    <mergeCell ref="A36:B36"/>
    <mergeCell ref="C36:D36"/>
    <mergeCell ref="K36:N36"/>
    <mergeCell ref="A32:B32"/>
    <mergeCell ref="A33:B33"/>
    <mergeCell ref="A34:B34"/>
    <mergeCell ref="A35:B35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78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P42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109</v>
      </c>
      <c r="B1" s="14"/>
      <c r="C1" s="15"/>
      <c r="D1" s="15"/>
      <c r="E1" s="15"/>
      <c r="F1" s="15"/>
      <c r="G1" s="15"/>
      <c r="H1" s="15"/>
      <c r="L1" s="16" t="s">
        <v>161</v>
      </c>
      <c r="M1" s="200" t="str">
        <f>""&amp;Introduction!C13</f>
        <v/>
      </c>
      <c r="N1" s="201"/>
      <c r="O1" s="69"/>
      <c r="P1" s="17"/>
    </row>
    <row r="2" spans="1:16" ht="18.75" customHeight="1" thickBot="1">
      <c r="A2" s="202" t="s">
        <v>52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70"/>
      <c r="P2" s="18"/>
    </row>
    <row r="3" spans="1:16" ht="18.75" customHeight="1" thickBot="1">
      <c r="A3" s="203" t="s">
        <v>53</v>
      </c>
      <c r="B3" s="203"/>
      <c r="C3" s="203" t="s">
        <v>89</v>
      </c>
      <c r="D3" s="203"/>
      <c r="E3" s="203"/>
      <c r="F3" s="203"/>
      <c r="G3" s="203"/>
      <c r="H3" s="203"/>
      <c r="I3" s="203"/>
      <c r="J3" s="203"/>
      <c r="K3" s="203"/>
      <c r="L3" s="203" t="s">
        <v>90</v>
      </c>
      <c r="M3" s="203"/>
      <c r="N3" s="203"/>
      <c r="O3" s="70"/>
      <c r="P3" s="18"/>
    </row>
    <row r="4" spans="1:16" s="20" customFormat="1" ht="22.5" customHeight="1" thickBot="1">
      <c r="A4" s="203"/>
      <c r="B4" s="203"/>
      <c r="C4" s="204" t="s">
        <v>84</v>
      </c>
      <c r="D4" s="204"/>
      <c r="E4" s="204"/>
      <c r="F4" s="203" t="s">
        <v>54</v>
      </c>
      <c r="G4" s="203"/>
      <c r="H4" s="203"/>
      <c r="I4" s="205" t="s">
        <v>55</v>
      </c>
      <c r="J4" s="205"/>
      <c r="K4" s="205"/>
      <c r="L4" s="203"/>
      <c r="M4" s="203"/>
      <c r="N4" s="203"/>
      <c r="O4" s="71"/>
      <c r="P4" s="19"/>
    </row>
    <row r="5" spans="1:16" ht="57" thickBot="1">
      <c r="A5" s="203"/>
      <c r="B5" s="203"/>
      <c r="C5" s="21" t="s">
        <v>56</v>
      </c>
      <c r="D5" s="22" t="s">
        <v>57</v>
      </c>
      <c r="E5" s="23" t="s">
        <v>86</v>
      </c>
      <c r="F5" s="21" t="s">
        <v>56</v>
      </c>
      <c r="G5" s="22" t="s">
        <v>57</v>
      </c>
      <c r="H5" s="23" t="s">
        <v>86</v>
      </c>
      <c r="I5" s="21" t="s">
        <v>56</v>
      </c>
      <c r="J5" s="22" t="s">
        <v>57</v>
      </c>
      <c r="K5" s="23" t="s">
        <v>86</v>
      </c>
      <c r="L5" s="21" t="s">
        <v>56</v>
      </c>
      <c r="M5" s="22" t="s">
        <v>57</v>
      </c>
      <c r="N5" s="23" t="s">
        <v>86</v>
      </c>
      <c r="O5" s="72">
        <f>O6*O7*O8*O9*O10*O11*O12*O13*O14*O15*O16*O17*O18*O19*O20*O21*O22*O23*O24*O25*O26*O27*O28*O29*O30*O31*O32*O33*O34*O35</f>
        <v>0</v>
      </c>
      <c r="P5" s="24"/>
    </row>
    <row r="6" spans="1:16" ht="25.5" customHeight="1" thickBot="1">
      <c r="A6" s="206" t="s">
        <v>59</v>
      </c>
      <c r="B6" s="25" t="s">
        <v>5</v>
      </c>
      <c r="C6" s="64"/>
      <c r="D6" s="87"/>
      <c r="E6" s="78"/>
      <c r="F6" s="88"/>
      <c r="G6" s="87"/>
      <c r="H6" s="78"/>
      <c r="I6" s="64"/>
      <c r="J6" s="87"/>
      <c r="K6" s="94"/>
      <c r="L6" s="88"/>
      <c r="M6" s="87"/>
      <c r="N6" s="78"/>
      <c r="O6" s="2">
        <f>C6*D6*E6*F6*G6*H6*I6*J6*K6*L6*M6*N6</f>
        <v>0</v>
      </c>
    </row>
    <row r="7" spans="1:16" ht="25.5" customHeight="1" thickBot="1">
      <c r="A7" s="207"/>
      <c r="B7" s="26" t="s">
        <v>6</v>
      </c>
      <c r="C7" s="79"/>
      <c r="D7" s="95"/>
      <c r="E7" s="80"/>
      <c r="F7" s="96"/>
      <c r="G7" s="95"/>
      <c r="H7" s="80"/>
      <c r="I7" s="79"/>
      <c r="J7" s="95"/>
      <c r="K7" s="97"/>
      <c r="L7" s="96"/>
      <c r="M7" s="95"/>
      <c r="N7" s="80"/>
      <c r="O7" s="2">
        <f t="shared" ref="O7:O34" si="0">C7*D7*E7*F7*G7*H7*I7*J7*K7*L7*M7*N7</f>
        <v>0</v>
      </c>
    </row>
    <row r="8" spans="1:16" ht="25.5" customHeight="1" thickBot="1">
      <c r="A8" s="207"/>
      <c r="B8" s="26" t="s">
        <v>7</v>
      </c>
      <c r="C8" s="79"/>
      <c r="D8" s="95"/>
      <c r="E8" s="80"/>
      <c r="F8" s="96"/>
      <c r="G8" s="95"/>
      <c r="H8" s="80"/>
      <c r="I8" s="79"/>
      <c r="J8" s="95"/>
      <c r="K8" s="97"/>
      <c r="L8" s="96"/>
      <c r="M8" s="95"/>
      <c r="N8" s="80"/>
      <c r="O8" s="2">
        <f t="shared" si="0"/>
        <v>0</v>
      </c>
    </row>
    <row r="9" spans="1:16" ht="25.5" customHeight="1" thickBot="1">
      <c r="A9" s="207"/>
      <c r="B9" s="26" t="s">
        <v>8</v>
      </c>
      <c r="C9" s="79"/>
      <c r="D9" s="95"/>
      <c r="E9" s="80"/>
      <c r="F9" s="96"/>
      <c r="G9" s="95"/>
      <c r="H9" s="80"/>
      <c r="I9" s="79"/>
      <c r="J9" s="95"/>
      <c r="K9" s="97"/>
      <c r="L9" s="96"/>
      <c r="M9" s="95"/>
      <c r="N9" s="80"/>
      <c r="O9" s="2">
        <f t="shared" si="0"/>
        <v>0</v>
      </c>
    </row>
    <row r="10" spans="1:16" ht="25.5" customHeight="1" thickBot="1">
      <c r="A10" s="207"/>
      <c r="B10" s="26" t="s">
        <v>9</v>
      </c>
      <c r="C10" s="79"/>
      <c r="D10" s="95"/>
      <c r="E10" s="80"/>
      <c r="F10" s="96"/>
      <c r="G10" s="95"/>
      <c r="H10" s="80"/>
      <c r="I10" s="79"/>
      <c r="J10" s="95"/>
      <c r="K10" s="97"/>
      <c r="L10" s="96"/>
      <c r="M10" s="95"/>
      <c r="N10" s="80"/>
      <c r="O10" s="2">
        <f t="shared" si="0"/>
        <v>0</v>
      </c>
    </row>
    <row r="11" spans="1:16" ht="25.5" customHeight="1" thickBot="1">
      <c r="A11" s="207"/>
      <c r="B11" s="108" t="s">
        <v>71</v>
      </c>
      <c r="C11" s="81"/>
      <c r="D11" s="89"/>
      <c r="E11" s="82"/>
      <c r="F11" s="98"/>
      <c r="G11" s="89"/>
      <c r="H11" s="82"/>
      <c r="I11" s="81"/>
      <c r="J11" s="89"/>
      <c r="K11" s="99"/>
      <c r="L11" s="98"/>
      <c r="M11" s="89"/>
      <c r="N11" s="82"/>
      <c r="O11" s="2">
        <f t="shared" si="0"/>
        <v>0</v>
      </c>
    </row>
    <row r="12" spans="1:16" ht="25.5" customHeight="1" thickBot="1">
      <c r="A12" s="206" t="s">
        <v>60</v>
      </c>
      <c r="B12" s="25" t="s">
        <v>5</v>
      </c>
      <c r="C12" s="64"/>
      <c r="D12" s="87"/>
      <c r="E12" s="78"/>
      <c r="F12" s="88"/>
      <c r="G12" s="87"/>
      <c r="H12" s="78"/>
      <c r="I12" s="64"/>
      <c r="J12" s="87"/>
      <c r="K12" s="94"/>
      <c r="L12" s="88"/>
      <c r="M12" s="87"/>
      <c r="N12" s="78"/>
      <c r="O12" s="2">
        <f t="shared" si="0"/>
        <v>0</v>
      </c>
    </row>
    <row r="13" spans="1:16" ht="25.5" customHeight="1" thickBot="1">
      <c r="A13" s="207"/>
      <c r="B13" s="26" t="s">
        <v>6</v>
      </c>
      <c r="C13" s="79"/>
      <c r="D13" s="95"/>
      <c r="E13" s="80"/>
      <c r="F13" s="96"/>
      <c r="G13" s="95"/>
      <c r="H13" s="80"/>
      <c r="I13" s="79"/>
      <c r="J13" s="95"/>
      <c r="K13" s="97"/>
      <c r="L13" s="96"/>
      <c r="M13" s="95"/>
      <c r="N13" s="80"/>
      <c r="O13" s="2">
        <f t="shared" si="0"/>
        <v>0</v>
      </c>
    </row>
    <row r="14" spans="1:16" ht="25.5" customHeight="1" thickBot="1">
      <c r="A14" s="207"/>
      <c r="B14" s="26" t="s">
        <v>7</v>
      </c>
      <c r="C14" s="79"/>
      <c r="D14" s="95"/>
      <c r="E14" s="80"/>
      <c r="F14" s="96"/>
      <c r="G14" s="95"/>
      <c r="H14" s="80"/>
      <c r="I14" s="79"/>
      <c r="J14" s="95"/>
      <c r="K14" s="97"/>
      <c r="L14" s="96"/>
      <c r="M14" s="95"/>
      <c r="N14" s="80"/>
      <c r="O14" s="2">
        <f t="shared" si="0"/>
        <v>0</v>
      </c>
    </row>
    <row r="15" spans="1:16" ht="25.5" customHeight="1" thickBot="1">
      <c r="A15" s="207"/>
      <c r="B15" s="26" t="s">
        <v>8</v>
      </c>
      <c r="C15" s="79"/>
      <c r="D15" s="95"/>
      <c r="E15" s="80"/>
      <c r="F15" s="96"/>
      <c r="G15" s="95"/>
      <c r="H15" s="80"/>
      <c r="I15" s="79"/>
      <c r="J15" s="95"/>
      <c r="K15" s="97"/>
      <c r="L15" s="96"/>
      <c r="M15" s="95"/>
      <c r="N15" s="80"/>
      <c r="O15" s="2">
        <f t="shared" si="0"/>
        <v>0</v>
      </c>
    </row>
    <row r="16" spans="1:16" ht="25.5" customHeight="1" thickBot="1">
      <c r="A16" s="207"/>
      <c r="B16" s="26" t="s">
        <v>9</v>
      </c>
      <c r="C16" s="79"/>
      <c r="D16" s="95"/>
      <c r="E16" s="80"/>
      <c r="F16" s="96"/>
      <c r="G16" s="95"/>
      <c r="H16" s="80"/>
      <c r="I16" s="79"/>
      <c r="J16" s="95"/>
      <c r="K16" s="97"/>
      <c r="L16" s="96"/>
      <c r="M16" s="95"/>
      <c r="N16" s="80"/>
      <c r="O16" s="2">
        <f t="shared" si="0"/>
        <v>0</v>
      </c>
    </row>
    <row r="17" spans="1:15" ht="25.5" customHeight="1" thickBot="1">
      <c r="A17" s="207"/>
      <c r="B17" s="108" t="s">
        <v>71</v>
      </c>
      <c r="C17" s="81"/>
      <c r="D17" s="89"/>
      <c r="E17" s="82"/>
      <c r="F17" s="98"/>
      <c r="G17" s="89"/>
      <c r="H17" s="82"/>
      <c r="I17" s="81"/>
      <c r="J17" s="89"/>
      <c r="K17" s="99"/>
      <c r="L17" s="98"/>
      <c r="M17" s="89"/>
      <c r="N17" s="82"/>
      <c r="O17" s="2">
        <f t="shared" si="0"/>
        <v>0</v>
      </c>
    </row>
    <row r="18" spans="1:15" ht="25.5" customHeight="1" thickBot="1">
      <c r="A18" s="206" t="s">
        <v>61</v>
      </c>
      <c r="B18" s="25" t="s">
        <v>5</v>
      </c>
      <c r="C18" s="64"/>
      <c r="D18" s="87"/>
      <c r="E18" s="78"/>
      <c r="F18" s="193"/>
      <c r="G18" s="193"/>
      <c r="H18" s="193"/>
      <c r="I18" s="193"/>
      <c r="J18" s="193"/>
      <c r="K18" s="193"/>
      <c r="L18" s="193"/>
      <c r="M18" s="193"/>
      <c r="N18" s="193"/>
      <c r="O18" s="2">
        <f t="shared" si="0"/>
        <v>0</v>
      </c>
    </row>
    <row r="19" spans="1:15" ht="25.5" customHeight="1" thickBot="1">
      <c r="A19" s="207"/>
      <c r="B19" s="26" t="s">
        <v>6</v>
      </c>
      <c r="C19" s="79"/>
      <c r="D19" s="95"/>
      <c r="E19" s="80"/>
      <c r="F19" s="193"/>
      <c r="G19" s="193"/>
      <c r="H19" s="193"/>
      <c r="I19" s="193"/>
      <c r="J19" s="193"/>
      <c r="K19" s="193"/>
      <c r="L19" s="193"/>
      <c r="M19" s="193"/>
      <c r="N19" s="193"/>
      <c r="O19" s="2">
        <f t="shared" si="0"/>
        <v>0</v>
      </c>
    </row>
    <row r="20" spans="1:15" ht="25.5" customHeight="1" thickBot="1">
      <c r="A20" s="207"/>
      <c r="B20" s="26" t="s">
        <v>7</v>
      </c>
      <c r="C20" s="79"/>
      <c r="D20" s="95"/>
      <c r="E20" s="80"/>
      <c r="F20" s="193"/>
      <c r="G20" s="193"/>
      <c r="H20" s="193"/>
      <c r="I20" s="193"/>
      <c r="J20" s="193"/>
      <c r="K20" s="193"/>
      <c r="L20" s="193"/>
      <c r="M20" s="193"/>
      <c r="N20" s="193"/>
      <c r="O20" s="2">
        <f t="shared" si="0"/>
        <v>0</v>
      </c>
    </row>
    <row r="21" spans="1:15" ht="25.5" customHeight="1" thickBot="1">
      <c r="A21" s="207"/>
      <c r="B21" s="26" t="s">
        <v>8</v>
      </c>
      <c r="C21" s="79"/>
      <c r="D21" s="95"/>
      <c r="E21" s="80"/>
      <c r="F21" s="193"/>
      <c r="G21" s="193"/>
      <c r="H21" s="193"/>
      <c r="I21" s="193"/>
      <c r="J21" s="193"/>
      <c r="K21" s="193"/>
      <c r="L21" s="193"/>
      <c r="M21" s="193"/>
      <c r="N21" s="193"/>
      <c r="O21" s="2">
        <f t="shared" si="0"/>
        <v>0</v>
      </c>
    </row>
    <row r="22" spans="1:15" ht="25.5" customHeight="1" thickBot="1">
      <c r="A22" s="207"/>
      <c r="B22" s="26" t="s">
        <v>9</v>
      </c>
      <c r="C22" s="79"/>
      <c r="D22" s="95"/>
      <c r="E22" s="80"/>
      <c r="F22" s="193"/>
      <c r="G22" s="193"/>
      <c r="H22" s="193"/>
      <c r="I22" s="193"/>
      <c r="J22" s="193"/>
      <c r="K22" s="193"/>
      <c r="L22" s="193"/>
      <c r="M22" s="193"/>
      <c r="N22" s="193"/>
      <c r="O22" s="2">
        <f t="shared" si="0"/>
        <v>0</v>
      </c>
    </row>
    <row r="23" spans="1:15" ht="25.5" customHeight="1" thickBot="1">
      <c r="A23" s="207"/>
      <c r="B23" s="108" t="s">
        <v>71</v>
      </c>
      <c r="C23" s="81"/>
      <c r="D23" s="89"/>
      <c r="E23" s="82"/>
      <c r="F23" s="193"/>
      <c r="G23" s="193"/>
      <c r="H23" s="193"/>
      <c r="I23" s="193"/>
      <c r="J23" s="193"/>
      <c r="K23" s="193"/>
      <c r="L23" s="193"/>
      <c r="M23" s="193"/>
      <c r="N23" s="193"/>
      <c r="O23" s="2">
        <f t="shared" si="0"/>
        <v>0</v>
      </c>
    </row>
    <row r="24" spans="1:15" ht="25.5" customHeight="1" thickBot="1">
      <c r="A24" s="191" t="s">
        <v>64</v>
      </c>
      <c r="B24" s="192"/>
      <c r="C24" s="83"/>
      <c r="D24" s="84"/>
      <c r="E24" s="85"/>
      <c r="F24" s="86"/>
      <c r="G24" s="84"/>
      <c r="H24" s="85"/>
      <c r="I24" s="83"/>
      <c r="J24" s="84"/>
      <c r="K24" s="100"/>
      <c r="L24" s="86"/>
      <c r="M24" s="84"/>
      <c r="N24" s="85"/>
      <c r="O24" s="2">
        <f t="shared" si="0"/>
        <v>0</v>
      </c>
    </row>
    <row r="25" spans="1:15" ht="25.5" customHeight="1" thickBot="1">
      <c r="A25" s="191" t="s">
        <v>62</v>
      </c>
      <c r="B25" s="192"/>
      <c r="C25" s="83"/>
      <c r="D25" s="84"/>
      <c r="E25" s="85"/>
      <c r="F25" s="86"/>
      <c r="G25" s="84"/>
      <c r="H25" s="85"/>
      <c r="I25" s="83"/>
      <c r="J25" s="84"/>
      <c r="K25" s="100"/>
      <c r="L25" s="86"/>
      <c r="M25" s="84"/>
      <c r="N25" s="85"/>
      <c r="O25" s="2">
        <f t="shared" si="0"/>
        <v>0</v>
      </c>
    </row>
    <row r="26" spans="1:15" ht="25.5" customHeight="1" thickBot="1">
      <c r="A26" s="191" t="s">
        <v>119</v>
      </c>
      <c r="B26" s="192"/>
      <c r="C26" s="83"/>
      <c r="D26" s="84"/>
      <c r="E26" s="85"/>
      <c r="F26" s="194"/>
      <c r="G26" s="194"/>
      <c r="H26" s="194"/>
      <c r="I26" s="194"/>
      <c r="J26" s="194"/>
      <c r="K26" s="194"/>
      <c r="L26" s="86"/>
      <c r="M26" s="84"/>
      <c r="N26" s="85"/>
      <c r="O26" s="2">
        <f t="shared" si="0"/>
        <v>0</v>
      </c>
    </row>
    <row r="27" spans="1:15" ht="25.5" customHeight="1">
      <c r="A27" s="195" t="s">
        <v>63</v>
      </c>
      <c r="B27" s="25" t="s">
        <v>10</v>
      </c>
      <c r="C27" s="64"/>
      <c r="D27" s="87"/>
      <c r="E27" s="78"/>
      <c r="F27" s="88"/>
      <c r="G27" s="87"/>
      <c r="H27" s="78"/>
      <c r="I27" s="64"/>
      <c r="J27" s="87"/>
      <c r="K27" s="94"/>
      <c r="L27" s="88"/>
      <c r="M27" s="87"/>
      <c r="N27" s="78"/>
      <c r="O27" s="2">
        <f t="shared" si="0"/>
        <v>0</v>
      </c>
    </row>
    <row r="28" spans="1:15" ht="25.5" customHeight="1" thickBot="1">
      <c r="A28" s="196"/>
      <c r="B28" s="27" t="s">
        <v>11</v>
      </c>
      <c r="C28" s="81"/>
      <c r="D28" s="89"/>
      <c r="E28" s="82"/>
      <c r="F28" s="98"/>
      <c r="G28" s="89"/>
      <c r="H28" s="82"/>
      <c r="I28" s="81"/>
      <c r="J28" s="89"/>
      <c r="K28" s="99"/>
      <c r="L28" s="98"/>
      <c r="M28" s="89"/>
      <c r="N28" s="82"/>
      <c r="O28" s="2">
        <f t="shared" si="0"/>
        <v>0</v>
      </c>
    </row>
    <row r="29" spans="1:15" ht="25.5" customHeight="1" thickBot="1">
      <c r="A29" s="197" t="s">
        <v>65</v>
      </c>
      <c r="B29" s="25" t="s">
        <v>10</v>
      </c>
      <c r="C29" s="64"/>
      <c r="D29" s="87"/>
      <c r="E29" s="78"/>
      <c r="F29" s="193"/>
      <c r="G29" s="193"/>
      <c r="H29" s="193"/>
      <c r="I29" s="193"/>
      <c r="J29" s="193"/>
      <c r="K29" s="193"/>
      <c r="L29" s="193"/>
      <c r="M29" s="193"/>
      <c r="N29" s="193"/>
      <c r="O29" s="2">
        <f t="shared" si="0"/>
        <v>0</v>
      </c>
    </row>
    <row r="30" spans="1:15" ht="25.5" customHeight="1" thickBot="1">
      <c r="A30" s="198"/>
      <c r="B30" s="27" t="s">
        <v>11</v>
      </c>
      <c r="C30" s="81"/>
      <c r="D30" s="89"/>
      <c r="E30" s="82"/>
      <c r="F30" s="193"/>
      <c r="G30" s="193"/>
      <c r="H30" s="193"/>
      <c r="I30" s="193"/>
      <c r="J30" s="193"/>
      <c r="K30" s="193"/>
      <c r="L30" s="193"/>
      <c r="M30" s="193"/>
      <c r="N30" s="193"/>
      <c r="O30" s="2">
        <f t="shared" si="0"/>
        <v>0</v>
      </c>
    </row>
    <row r="31" spans="1:15" ht="25.5" customHeight="1" thickBot="1">
      <c r="A31" s="191" t="s">
        <v>67</v>
      </c>
      <c r="B31" s="192"/>
      <c r="C31" s="83"/>
      <c r="D31" s="84"/>
      <c r="E31" s="85"/>
      <c r="F31" s="86"/>
      <c r="G31" s="84"/>
      <c r="H31" s="85"/>
      <c r="I31" s="83"/>
      <c r="J31" s="84"/>
      <c r="K31" s="100"/>
      <c r="L31" s="86"/>
      <c r="M31" s="84"/>
      <c r="N31" s="85"/>
      <c r="O31" s="2">
        <f t="shared" si="0"/>
        <v>0</v>
      </c>
    </row>
    <row r="32" spans="1:15" ht="25.5" customHeight="1" thickBot="1">
      <c r="A32" s="191" t="s">
        <v>68</v>
      </c>
      <c r="B32" s="192"/>
      <c r="C32" s="83"/>
      <c r="D32" s="84"/>
      <c r="E32" s="85"/>
      <c r="F32" s="86"/>
      <c r="G32" s="84"/>
      <c r="H32" s="85"/>
      <c r="I32" s="83"/>
      <c r="J32" s="84"/>
      <c r="K32" s="100"/>
      <c r="L32" s="86"/>
      <c r="M32" s="84"/>
      <c r="N32" s="85"/>
      <c r="O32" s="2">
        <f t="shared" si="0"/>
        <v>0</v>
      </c>
    </row>
    <row r="33" spans="1:15" ht="25.5" customHeight="1" thickBot="1">
      <c r="A33" s="191" t="s">
        <v>69</v>
      </c>
      <c r="B33" s="192"/>
      <c r="C33" s="83"/>
      <c r="D33" s="84"/>
      <c r="E33" s="85"/>
      <c r="F33" s="86"/>
      <c r="G33" s="84"/>
      <c r="H33" s="85"/>
      <c r="I33" s="83"/>
      <c r="J33" s="84"/>
      <c r="K33" s="100"/>
      <c r="L33" s="86"/>
      <c r="M33" s="84"/>
      <c r="N33" s="85"/>
      <c r="O33" s="2">
        <f t="shared" si="0"/>
        <v>0</v>
      </c>
    </row>
    <row r="34" spans="1:15" ht="25.5" customHeight="1" thickBot="1">
      <c r="A34" s="191" t="s">
        <v>70</v>
      </c>
      <c r="B34" s="192"/>
      <c r="C34" s="83"/>
      <c r="D34" s="84"/>
      <c r="E34" s="85"/>
      <c r="F34" s="86"/>
      <c r="G34" s="84"/>
      <c r="H34" s="85"/>
      <c r="I34" s="83"/>
      <c r="J34" s="84"/>
      <c r="K34" s="100"/>
      <c r="L34" s="86"/>
      <c r="M34" s="84"/>
      <c r="N34" s="85"/>
      <c r="O34" s="2">
        <f t="shared" si="0"/>
        <v>0</v>
      </c>
    </row>
    <row r="35" spans="1:15" ht="23.25" customHeight="1">
      <c r="A35" s="188" t="s">
        <v>12</v>
      </c>
      <c r="B35" s="188"/>
      <c r="C35" s="211" t="str">
        <f>Introduction!E15&amp;Introduction!F15</f>
        <v xml:space="preserve"> EK-</v>
      </c>
      <c r="D35" s="211"/>
      <c r="L35" s="190" t="str">
        <f>Introduction!D4&amp;Introduction!E4</f>
        <v>1. quarter 2017</v>
      </c>
      <c r="M35" s="190"/>
      <c r="N35" s="190"/>
    </row>
    <row r="36" spans="1:15" ht="5.25" customHeight="1">
      <c r="A36" s="8"/>
      <c r="C36" s="12"/>
      <c r="D36" s="12"/>
      <c r="L36" s="8"/>
      <c r="M36" s="8"/>
      <c r="N36" s="8"/>
    </row>
    <row r="37" spans="1:15">
      <c r="A37" s="109" t="s">
        <v>96</v>
      </c>
      <c r="C37" s="12"/>
      <c r="D37" s="12"/>
      <c r="E37" s="12"/>
      <c r="F37" s="12"/>
      <c r="G37" s="12"/>
      <c r="H37" s="12"/>
      <c r="I37" s="12"/>
      <c r="J37" s="12"/>
      <c r="K37" s="12"/>
    </row>
    <row r="38" spans="1:15">
      <c r="A38" s="109" t="s">
        <v>82</v>
      </c>
      <c r="C38" s="28"/>
      <c r="D38" s="28"/>
      <c r="E38" s="12"/>
      <c r="F38" s="12"/>
      <c r="G38" s="12"/>
      <c r="H38" s="12"/>
      <c r="I38" s="12"/>
      <c r="J38" s="12"/>
      <c r="K38" s="12"/>
    </row>
    <row r="39" spans="1:15">
      <c r="A39" s="111" t="s">
        <v>98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111" t="s">
        <v>97</v>
      </c>
      <c r="B40" s="28"/>
      <c r="E40" s="28"/>
      <c r="F40" s="28"/>
      <c r="G40" s="28"/>
      <c r="H40" s="28"/>
      <c r="I40" s="28"/>
      <c r="J40" s="28"/>
      <c r="K40" s="28"/>
    </row>
    <row r="41" spans="1:15">
      <c r="A41" s="111" t="s">
        <v>83</v>
      </c>
    </row>
    <row r="42" spans="1:15">
      <c r="C42" s="29"/>
    </row>
  </sheetData>
  <sheetProtection password="B493" sheet="1" objects="1" scenarios="1" selectLockedCells="1"/>
  <mergeCells count="28">
    <mergeCell ref="L18:N23"/>
    <mergeCell ref="A24:B24"/>
    <mergeCell ref="L29:N30"/>
    <mergeCell ref="A29:A30"/>
    <mergeCell ref="M1:N1"/>
    <mergeCell ref="A2:N2"/>
    <mergeCell ref="A3:B5"/>
    <mergeCell ref="C3:K3"/>
    <mergeCell ref="L3:N4"/>
    <mergeCell ref="I4:K4"/>
    <mergeCell ref="A6:A11"/>
    <mergeCell ref="A12:A17"/>
    <mergeCell ref="A18:A23"/>
    <mergeCell ref="F18:K23"/>
    <mergeCell ref="L35:N35"/>
    <mergeCell ref="A31:B31"/>
    <mergeCell ref="A32:B32"/>
    <mergeCell ref="A33:B33"/>
    <mergeCell ref="A34:B34"/>
    <mergeCell ref="C4:E4"/>
    <mergeCell ref="F4:H4"/>
    <mergeCell ref="A27:A28"/>
    <mergeCell ref="A35:B35"/>
    <mergeCell ref="C35:D35"/>
    <mergeCell ref="F29:K30"/>
    <mergeCell ref="A25:B25"/>
    <mergeCell ref="A26:B26"/>
    <mergeCell ref="F26:K26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78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P41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113</v>
      </c>
      <c r="B1" s="14"/>
      <c r="C1" s="15"/>
      <c r="D1" s="15"/>
      <c r="E1" s="15"/>
      <c r="F1" s="15"/>
      <c r="G1" s="15"/>
      <c r="H1" s="15"/>
      <c r="L1" s="16" t="s">
        <v>161</v>
      </c>
      <c r="M1" s="200" t="str">
        <f>""&amp;Introduction!C13</f>
        <v/>
      </c>
      <c r="N1" s="201"/>
      <c r="O1" s="69"/>
      <c r="P1" s="17"/>
    </row>
    <row r="2" spans="1:16" ht="18.75" customHeight="1" thickBot="1">
      <c r="A2" s="202" t="s">
        <v>159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70"/>
      <c r="P2" s="18"/>
    </row>
    <row r="3" spans="1:16" ht="18.75" customHeight="1" thickBot="1">
      <c r="A3" s="203" t="s">
        <v>53</v>
      </c>
      <c r="B3" s="203"/>
      <c r="C3" s="203" t="s">
        <v>89</v>
      </c>
      <c r="D3" s="203"/>
      <c r="E3" s="203"/>
      <c r="F3" s="203"/>
      <c r="G3" s="203"/>
      <c r="H3" s="203"/>
      <c r="I3" s="203"/>
      <c r="J3" s="203"/>
      <c r="K3" s="203"/>
      <c r="L3" s="203" t="s">
        <v>90</v>
      </c>
      <c r="M3" s="203"/>
      <c r="N3" s="203"/>
      <c r="O3" s="70"/>
      <c r="P3" s="18"/>
    </row>
    <row r="4" spans="1:16" s="20" customFormat="1" ht="22.5" customHeight="1" thickBot="1">
      <c r="A4" s="203"/>
      <c r="B4" s="203"/>
      <c r="C4" s="204" t="s">
        <v>84</v>
      </c>
      <c r="D4" s="204"/>
      <c r="E4" s="204"/>
      <c r="F4" s="203" t="s">
        <v>54</v>
      </c>
      <c r="G4" s="203"/>
      <c r="H4" s="203"/>
      <c r="I4" s="205" t="s">
        <v>55</v>
      </c>
      <c r="J4" s="205"/>
      <c r="K4" s="205"/>
      <c r="L4" s="203"/>
      <c r="M4" s="203"/>
      <c r="N4" s="203"/>
      <c r="O4" s="71"/>
      <c r="P4" s="19"/>
    </row>
    <row r="5" spans="1:16" ht="57" thickBot="1">
      <c r="A5" s="203"/>
      <c r="B5" s="203"/>
      <c r="C5" s="21" t="s">
        <v>56</v>
      </c>
      <c r="D5" s="22" t="s">
        <v>57</v>
      </c>
      <c r="E5" s="23" t="s">
        <v>86</v>
      </c>
      <c r="F5" s="21" t="s">
        <v>56</v>
      </c>
      <c r="G5" s="22" t="s">
        <v>57</v>
      </c>
      <c r="H5" s="23" t="s">
        <v>86</v>
      </c>
      <c r="I5" s="21" t="s">
        <v>56</v>
      </c>
      <c r="J5" s="22" t="s">
        <v>57</v>
      </c>
      <c r="K5" s="23" t="s">
        <v>86</v>
      </c>
      <c r="L5" s="21" t="s">
        <v>56</v>
      </c>
      <c r="M5" s="22" t="s">
        <v>57</v>
      </c>
      <c r="N5" s="23" t="s">
        <v>86</v>
      </c>
      <c r="O5" s="72">
        <f>O6*O7*O8*O9*O10*O11*O12*O13*O14*O15*O16*O17*O18*O19*O20*O21*O22*O23*O24*O25*O26*O27*O28*O29*O30*O31*O32*O33*O34*O35</f>
        <v>0</v>
      </c>
      <c r="P5" s="24"/>
    </row>
    <row r="6" spans="1:16" ht="25.5" customHeight="1" thickBot="1">
      <c r="A6" s="206" t="s">
        <v>59</v>
      </c>
      <c r="B6" s="25" t="s">
        <v>5</v>
      </c>
      <c r="C6" s="64"/>
      <c r="D6" s="87"/>
      <c r="E6" s="78"/>
      <c r="F6" s="88"/>
      <c r="G6" s="87"/>
      <c r="H6" s="78"/>
      <c r="I6" s="64"/>
      <c r="J6" s="87"/>
      <c r="K6" s="94"/>
      <c r="L6" s="88"/>
      <c r="M6" s="87"/>
      <c r="N6" s="78"/>
      <c r="O6" s="2">
        <f>C6*D6*E6*F6*G6*H6*I6*J6*K6*L6*M6*N6</f>
        <v>0</v>
      </c>
    </row>
    <row r="7" spans="1:16" ht="25.5" customHeight="1" thickBot="1">
      <c r="A7" s="207"/>
      <c r="B7" s="26" t="s">
        <v>6</v>
      </c>
      <c r="C7" s="79"/>
      <c r="D7" s="95"/>
      <c r="E7" s="80"/>
      <c r="F7" s="96"/>
      <c r="G7" s="95"/>
      <c r="H7" s="80"/>
      <c r="I7" s="79"/>
      <c r="J7" s="95"/>
      <c r="K7" s="97"/>
      <c r="L7" s="96"/>
      <c r="M7" s="95"/>
      <c r="N7" s="80"/>
      <c r="O7" s="2">
        <f t="shared" ref="O7:O34" si="0">C7*D7*E7*F7*G7*H7*I7*J7*K7*L7*M7*N7</f>
        <v>0</v>
      </c>
    </row>
    <row r="8" spans="1:16" ht="25.5" customHeight="1" thickBot="1">
      <c r="A8" s="207"/>
      <c r="B8" s="26" t="s">
        <v>7</v>
      </c>
      <c r="C8" s="79"/>
      <c r="D8" s="95"/>
      <c r="E8" s="80"/>
      <c r="F8" s="96"/>
      <c r="G8" s="95"/>
      <c r="H8" s="80"/>
      <c r="I8" s="79"/>
      <c r="J8" s="95"/>
      <c r="K8" s="97"/>
      <c r="L8" s="96"/>
      <c r="M8" s="95"/>
      <c r="N8" s="80"/>
      <c r="O8" s="2">
        <f t="shared" si="0"/>
        <v>0</v>
      </c>
    </row>
    <row r="9" spans="1:16" ht="25.5" customHeight="1" thickBot="1">
      <c r="A9" s="207"/>
      <c r="B9" s="26" t="s">
        <v>8</v>
      </c>
      <c r="C9" s="79"/>
      <c r="D9" s="95"/>
      <c r="E9" s="80"/>
      <c r="F9" s="96"/>
      <c r="G9" s="95"/>
      <c r="H9" s="80"/>
      <c r="I9" s="79"/>
      <c r="J9" s="95"/>
      <c r="K9" s="97"/>
      <c r="L9" s="96"/>
      <c r="M9" s="95"/>
      <c r="N9" s="80"/>
      <c r="O9" s="2">
        <f t="shared" si="0"/>
        <v>0</v>
      </c>
    </row>
    <row r="10" spans="1:16" ht="25.5" customHeight="1" thickBot="1">
      <c r="A10" s="207"/>
      <c r="B10" s="26" t="s">
        <v>9</v>
      </c>
      <c r="C10" s="79"/>
      <c r="D10" s="95"/>
      <c r="E10" s="80"/>
      <c r="F10" s="96"/>
      <c r="G10" s="95"/>
      <c r="H10" s="80"/>
      <c r="I10" s="79"/>
      <c r="J10" s="95"/>
      <c r="K10" s="97"/>
      <c r="L10" s="96"/>
      <c r="M10" s="95"/>
      <c r="N10" s="80"/>
      <c r="O10" s="2">
        <f t="shared" si="0"/>
        <v>0</v>
      </c>
    </row>
    <row r="11" spans="1:16" ht="25.5" customHeight="1" thickBot="1">
      <c r="A11" s="207"/>
      <c r="B11" s="108" t="s">
        <v>71</v>
      </c>
      <c r="C11" s="81"/>
      <c r="D11" s="89"/>
      <c r="E11" s="82"/>
      <c r="F11" s="98"/>
      <c r="G11" s="89"/>
      <c r="H11" s="82"/>
      <c r="I11" s="81"/>
      <c r="J11" s="89"/>
      <c r="K11" s="99"/>
      <c r="L11" s="98"/>
      <c r="M11" s="89"/>
      <c r="N11" s="82"/>
      <c r="O11" s="2">
        <f t="shared" si="0"/>
        <v>0</v>
      </c>
    </row>
    <row r="12" spans="1:16" ht="25.5" customHeight="1" thickBot="1">
      <c r="A12" s="206" t="s">
        <v>60</v>
      </c>
      <c r="B12" s="25" t="s">
        <v>5</v>
      </c>
      <c r="C12" s="64"/>
      <c r="D12" s="87"/>
      <c r="E12" s="78"/>
      <c r="F12" s="88"/>
      <c r="G12" s="87"/>
      <c r="H12" s="78"/>
      <c r="I12" s="64"/>
      <c r="J12" s="87"/>
      <c r="K12" s="94"/>
      <c r="L12" s="88"/>
      <c r="M12" s="87"/>
      <c r="N12" s="78"/>
      <c r="O12" s="2">
        <f t="shared" si="0"/>
        <v>0</v>
      </c>
    </row>
    <row r="13" spans="1:16" ht="25.5" customHeight="1" thickBot="1">
      <c r="A13" s="207"/>
      <c r="B13" s="26" t="s">
        <v>6</v>
      </c>
      <c r="C13" s="79"/>
      <c r="D13" s="95"/>
      <c r="E13" s="80"/>
      <c r="F13" s="96"/>
      <c r="G13" s="95"/>
      <c r="H13" s="80"/>
      <c r="I13" s="79"/>
      <c r="J13" s="95"/>
      <c r="K13" s="97"/>
      <c r="L13" s="96"/>
      <c r="M13" s="95"/>
      <c r="N13" s="80"/>
      <c r="O13" s="2">
        <f t="shared" si="0"/>
        <v>0</v>
      </c>
    </row>
    <row r="14" spans="1:16" ht="25.5" customHeight="1" thickBot="1">
      <c r="A14" s="207"/>
      <c r="B14" s="26" t="s">
        <v>7</v>
      </c>
      <c r="C14" s="79"/>
      <c r="D14" s="95"/>
      <c r="E14" s="80"/>
      <c r="F14" s="96"/>
      <c r="G14" s="95"/>
      <c r="H14" s="80"/>
      <c r="I14" s="79"/>
      <c r="J14" s="95"/>
      <c r="K14" s="97"/>
      <c r="L14" s="96"/>
      <c r="M14" s="95"/>
      <c r="N14" s="80"/>
      <c r="O14" s="2">
        <f t="shared" si="0"/>
        <v>0</v>
      </c>
    </row>
    <row r="15" spans="1:16" ht="25.5" customHeight="1" thickBot="1">
      <c r="A15" s="207"/>
      <c r="B15" s="26" t="s">
        <v>8</v>
      </c>
      <c r="C15" s="79"/>
      <c r="D15" s="95"/>
      <c r="E15" s="80"/>
      <c r="F15" s="96"/>
      <c r="G15" s="95"/>
      <c r="H15" s="80"/>
      <c r="I15" s="79"/>
      <c r="J15" s="95"/>
      <c r="K15" s="97"/>
      <c r="L15" s="96"/>
      <c r="M15" s="95"/>
      <c r="N15" s="80"/>
      <c r="O15" s="2">
        <f t="shared" si="0"/>
        <v>0</v>
      </c>
    </row>
    <row r="16" spans="1:16" ht="25.5" customHeight="1" thickBot="1">
      <c r="A16" s="207"/>
      <c r="B16" s="26" t="s">
        <v>9</v>
      </c>
      <c r="C16" s="79"/>
      <c r="D16" s="95"/>
      <c r="E16" s="80"/>
      <c r="F16" s="96"/>
      <c r="G16" s="95"/>
      <c r="H16" s="80"/>
      <c r="I16" s="79"/>
      <c r="J16" s="95"/>
      <c r="K16" s="97"/>
      <c r="L16" s="96"/>
      <c r="M16" s="95"/>
      <c r="N16" s="80"/>
      <c r="O16" s="2">
        <f t="shared" si="0"/>
        <v>0</v>
      </c>
    </row>
    <row r="17" spans="1:15" ht="25.5" customHeight="1" thickBot="1">
      <c r="A17" s="207"/>
      <c r="B17" s="108" t="s">
        <v>71</v>
      </c>
      <c r="C17" s="81"/>
      <c r="D17" s="89"/>
      <c r="E17" s="82"/>
      <c r="F17" s="98"/>
      <c r="G17" s="89"/>
      <c r="H17" s="82"/>
      <c r="I17" s="81"/>
      <c r="J17" s="89"/>
      <c r="K17" s="99"/>
      <c r="L17" s="98"/>
      <c r="M17" s="89"/>
      <c r="N17" s="82"/>
      <c r="O17" s="2">
        <f t="shared" si="0"/>
        <v>0</v>
      </c>
    </row>
    <row r="18" spans="1:15" ht="25.5" customHeight="1" thickBot="1">
      <c r="A18" s="206" t="s">
        <v>61</v>
      </c>
      <c r="B18" s="25" t="s">
        <v>5</v>
      </c>
      <c r="C18" s="64"/>
      <c r="D18" s="87"/>
      <c r="E18" s="78"/>
      <c r="F18" s="193"/>
      <c r="G18" s="193"/>
      <c r="H18" s="193"/>
      <c r="I18" s="193"/>
      <c r="J18" s="193"/>
      <c r="K18" s="193"/>
      <c r="L18" s="193"/>
      <c r="M18" s="193"/>
      <c r="N18" s="193"/>
      <c r="O18" s="2">
        <f t="shared" si="0"/>
        <v>0</v>
      </c>
    </row>
    <row r="19" spans="1:15" ht="25.5" customHeight="1" thickBot="1">
      <c r="A19" s="207"/>
      <c r="B19" s="26" t="s">
        <v>6</v>
      </c>
      <c r="C19" s="79"/>
      <c r="D19" s="95"/>
      <c r="E19" s="80"/>
      <c r="F19" s="193"/>
      <c r="G19" s="193"/>
      <c r="H19" s="193"/>
      <c r="I19" s="193"/>
      <c r="J19" s="193"/>
      <c r="K19" s="193"/>
      <c r="L19" s="193"/>
      <c r="M19" s="193"/>
      <c r="N19" s="193"/>
      <c r="O19" s="2">
        <f t="shared" si="0"/>
        <v>0</v>
      </c>
    </row>
    <row r="20" spans="1:15" ht="25.5" customHeight="1" thickBot="1">
      <c r="A20" s="207"/>
      <c r="B20" s="26" t="s">
        <v>7</v>
      </c>
      <c r="C20" s="79"/>
      <c r="D20" s="95"/>
      <c r="E20" s="80"/>
      <c r="F20" s="193"/>
      <c r="G20" s="193"/>
      <c r="H20" s="193"/>
      <c r="I20" s="193"/>
      <c r="J20" s="193"/>
      <c r="K20" s="193"/>
      <c r="L20" s="193"/>
      <c r="M20" s="193"/>
      <c r="N20" s="193"/>
      <c r="O20" s="2">
        <f t="shared" si="0"/>
        <v>0</v>
      </c>
    </row>
    <row r="21" spans="1:15" ht="25.5" customHeight="1" thickBot="1">
      <c r="A21" s="207"/>
      <c r="B21" s="26" t="s">
        <v>8</v>
      </c>
      <c r="C21" s="79"/>
      <c r="D21" s="95"/>
      <c r="E21" s="80"/>
      <c r="F21" s="193"/>
      <c r="G21" s="193"/>
      <c r="H21" s="193"/>
      <c r="I21" s="193"/>
      <c r="J21" s="193"/>
      <c r="K21" s="193"/>
      <c r="L21" s="193"/>
      <c r="M21" s="193"/>
      <c r="N21" s="193"/>
      <c r="O21" s="2">
        <f t="shared" si="0"/>
        <v>0</v>
      </c>
    </row>
    <row r="22" spans="1:15" ht="25.5" customHeight="1" thickBot="1">
      <c r="A22" s="207"/>
      <c r="B22" s="26" t="s">
        <v>9</v>
      </c>
      <c r="C22" s="79"/>
      <c r="D22" s="95"/>
      <c r="E22" s="80"/>
      <c r="F22" s="193"/>
      <c r="G22" s="193"/>
      <c r="H22" s="193"/>
      <c r="I22" s="193"/>
      <c r="J22" s="193"/>
      <c r="K22" s="193"/>
      <c r="L22" s="193"/>
      <c r="M22" s="193"/>
      <c r="N22" s="193"/>
      <c r="O22" s="2">
        <f t="shared" si="0"/>
        <v>0</v>
      </c>
    </row>
    <row r="23" spans="1:15" ht="25.5" customHeight="1" thickBot="1">
      <c r="A23" s="207"/>
      <c r="B23" s="108" t="s">
        <v>71</v>
      </c>
      <c r="C23" s="81"/>
      <c r="D23" s="89"/>
      <c r="E23" s="82"/>
      <c r="F23" s="193"/>
      <c r="G23" s="193"/>
      <c r="H23" s="193"/>
      <c r="I23" s="193"/>
      <c r="J23" s="193"/>
      <c r="K23" s="193"/>
      <c r="L23" s="193"/>
      <c r="M23" s="193"/>
      <c r="N23" s="193"/>
      <c r="O23" s="2">
        <f t="shared" si="0"/>
        <v>0</v>
      </c>
    </row>
    <row r="24" spans="1:15" ht="25.5" customHeight="1" thickBot="1">
      <c r="A24" s="191" t="s">
        <v>64</v>
      </c>
      <c r="B24" s="192"/>
      <c r="C24" s="83"/>
      <c r="D24" s="84"/>
      <c r="E24" s="85"/>
      <c r="F24" s="86"/>
      <c r="G24" s="84"/>
      <c r="H24" s="85"/>
      <c r="I24" s="83"/>
      <c r="J24" s="84"/>
      <c r="K24" s="100"/>
      <c r="L24" s="86"/>
      <c r="M24" s="84"/>
      <c r="N24" s="85"/>
      <c r="O24" s="2">
        <f t="shared" si="0"/>
        <v>0</v>
      </c>
    </row>
    <row r="25" spans="1:15" ht="25.5" customHeight="1" thickBot="1">
      <c r="A25" s="191" t="s">
        <v>62</v>
      </c>
      <c r="B25" s="192"/>
      <c r="C25" s="83"/>
      <c r="D25" s="84"/>
      <c r="E25" s="85"/>
      <c r="F25" s="86"/>
      <c r="G25" s="84"/>
      <c r="H25" s="85"/>
      <c r="I25" s="83"/>
      <c r="J25" s="84"/>
      <c r="K25" s="100"/>
      <c r="L25" s="86"/>
      <c r="M25" s="84"/>
      <c r="N25" s="85"/>
      <c r="O25" s="2">
        <f t="shared" si="0"/>
        <v>0</v>
      </c>
    </row>
    <row r="26" spans="1:15" ht="25.5" customHeight="1" thickBot="1">
      <c r="A26" s="191" t="s">
        <v>119</v>
      </c>
      <c r="B26" s="192"/>
      <c r="C26" s="83"/>
      <c r="D26" s="84"/>
      <c r="E26" s="85"/>
      <c r="F26" s="194"/>
      <c r="G26" s="194"/>
      <c r="H26" s="194"/>
      <c r="I26" s="194"/>
      <c r="J26" s="194"/>
      <c r="K26" s="194"/>
      <c r="L26" s="86"/>
      <c r="M26" s="84"/>
      <c r="N26" s="85"/>
      <c r="O26" s="2">
        <f t="shared" si="0"/>
        <v>0</v>
      </c>
    </row>
    <row r="27" spans="1:15" ht="25.5" customHeight="1">
      <c r="A27" s="195" t="s">
        <v>63</v>
      </c>
      <c r="B27" s="25" t="s">
        <v>10</v>
      </c>
      <c r="C27" s="64"/>
      <c r="D27" s="87"/>
      <c r="E27" s="78"/>
      <c r="F27" s="88"/>
      <c r="G27" s="87"/>
      <c r="H27" s="78"/>
      <c r="I27" s="64"/>
      <c r="J27" s="87"/>
      <c r="K27" s="94"/>
      <c r="L27" s="88"/>
      <c r="M27" s="87"/>
      <c r="N27" s="78"/>
      <c r="O27" s="2">
        <f t="shared" si="0"/>
        <v>0</v>
      </c>
    </row>
    <row r="28" spans="1:15" ht="25.5" customHeight="1" thickBot="1">
      <c r="A28" s="196"/>
      <c r="B28" s="27" t="s">
        <v>11</v>
      </c>
      <c r="C28" s="81"/>
      <c r="D28" s="89"/>
      <c r="E28" s="82"/>
      <c r="F28" s="98"/>
      <c r="G28" s="89"/>
      <c r="H28" s="82"/>
      <c r="I28" s="81"/>
      <c r="J28" s="89"/>
      <c r="K28" s="99"/>
      <c r="L28" s="98"/>
      <c r="M28" s="89"/>
      <c r="N28" s="82"/>
      <c r="O28" s="2">
        <f t="shared" si="0"/>
        <v>0</v>
      </c>
    </row>
    <row r="29" spans="1:15" ht="25.5" customHeight="1" thickBot="1">
      <c r="A29" s="197" t="s">
        <v>65</v>
      </c>
      <c r="B29" s="25" t="s">
        <v>10</v>
      </c>
      <c r="C29" s="64"/>
      <c r="D29" s="87"/>
      <c r="E29" s="78"/>
      <c r="F29" s="193"/>
      <c r="G29" s="193"/>
      <c r="H29" s="193"/>
      <c r="I29" s="193"/>
      <c r="J29" s="193"/>
      <c r="K29" s="193"/>
      <c r="L29" s="193"/>
      <c r="M29" s="193"/>
      <c r="N29" s="193"/>
      <c r="O29" s="2">
        <f t="shared" si="0"/>
        <v>0</v>
      </c>
    </row>
    <row r="30" spans="1:15" ht="25.5" customHeight="1" thickBot="1">
      <c r="A30" s="198"/>
      <c r="B30" s="27" t="s">
        <v>11</v>
      </c>
      <c r="C30" s="81"/>
      <c r="D30" s="89"/>
      <c r="E30" s="82"/>
      <c r="F30" s="193"/>
      <c r="G30" s="193"/>
      <c r="H30" s="193"/>
      <c r="I30" s="193"/>
      <c r="J30" s="193"/>
      <c r="K30" s="193"/>
      <c r="L30" s="193"/>
      <c r="M30" s="193"/>
      <c r="N30" s="193"/>
      <c r="O30" s="2">
        <f t="shared" si="0"/>
        <v>0</v>
      </c>
    </row>
    <row r="31" spans="1:15" ht="25.5" customHeight="1" thickBot="1">
      <c r="A31" s="191" t="s">
        <v>67</v>
      </c>
      <c r="B31" s="192"/>
      <c r="C31" s="83"/>
      <c r="D31" s="84"/>
      <c r="E31" s="85"/>
      <c r="F31" s="86"/>
      <c r="G31" s="84"/>
      <c r="H31" s="85"/>
      <c r="I31" s="83"/>
      <c r="J31" s="84"/>
      <c r="K31" s="100"/>
      <c r="L31" s="86"/>
      <c r="M31" s="84"/>
      <c r="N31" s="85"/>
      <c r="O31" s="2">
        <f t="shared" si="0"/>
        <v>0</v>
      </c>
    </row>
    <row r="32" spans="1:15" ht="25.5" customHeight="1" thickBot="1">
      <c r="A32" s="191" t="s">
        <v>68</v>
      </c>
      <c r="B32" s="192"/>
      <c r="C32" s="83"/>
      <c r="D32" s="84"/>
      <c r="E32" s="85"/>
      <c r="F32" s="86"/>
      <c r="G32" s="84"/>
      <c r="H32" s="85"/>
      <c r="I32" s="83"/>
      <c r="J32" s="84"/>
      <c r="K32" s="100"/>
      <c r="L32" s="86"/>
      <c r="M32" s="84"/>
      <c r="N32" s="85"/>
      <c r="O32" s="2">
        <f t="shared" si="0"/>
        <v>0</v>
      </c>
    </row>
    <row r="33" spans="1:15" ht="25.5" customHeight="1" thickBot="1">
      <c r="A33" s="191" t="s">
        <v>69</v>
      </c>
      <c r="B33" s="192"/>
      <c r="C33" s="83"/>
      <c r="D33" s="84"/>
      <c r="E33" s="85"/>
      <c r="F33" s="86"/>
      <c r="G33" s="84"/>
      <c r="H33" s="85"/>
      <c r="I33" s="83"/>
      <c r="J33" s="84"/>
      <c r="K33" s="100"/>
      <c r="L33" s="86"/>
      <c r="M33" s="84"/>
      <c r="N33" s="85"/>
      <c r="O33" s="2">
        <f t="shared" si="0"/>
        <v>0</v>
      </c>
    </row>
    <row r="34" spans="1:15" ht="25.5" customHeight="1" thickBot="1">
      <c r="A34" s="191" t="s">
        <v>70</v>
      </c>
      <c r="B34" s="192"/>
      <c r="C34" s="83"/>
      <c r="D34" s="84"/>
      <c r="E34" s="85"/>
      <c r="F34" s="86"/>
      <c r="G34" s="84"/>
      <c r="H34" s="85"/>
      <c r="I34" s="83"/>
      <c r="J34" s="84"/>
      <c r="K34" s="100"/>
      <c r="L34" s="86"/>
      <c r="M34" s="84"/>
      <c r="N34" s="85"/>
      <c r="O34" s="2">
        <f t="shared" si="0"/>
        <v>0</v>
      </c>
    </row>
    <row r="35" spans="1:15" ht="23.25" customHeight="1">
      <c r="A35" s="188" t="s">
        <v>12</v>
      </c>
      <c r="B35" s="188"/>
      <c r="C35" s="211" t="str">
        <f>Introduction!E15&amp;Introduction!F15</f>
        <v xml:space="preserve"> EK-</v>
      </c>
      <c r="D35" s="211"/>
      <c r="L35" s="190" t="str">
        <f>Introduction!D4&amp;Introduction!E4</f>
        <v>1. quarter 2017</v>
      </c>
      <c r="M35" s="190"/>
      <c r="N35" s="190"/>
    </row>
    <row r="36" spans="1:15" ht="5.25" customHeight="1">
      <c r="A36" s="8"/>
      <c r="C36" s="12"/>
      <c r="D36" s="12"/>
      <c r="L36" s="8"/>
      <c r="M36" s="8"/>
      <c r="N36" s="8"/>
    </row>
    <row r="37" spans="1:15">
      <c r="A37" s="109" t="s">
        <v>96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</row>
    <row r="38" spans="1:15">
      <c r="A38" s="109" t="s">
        <v>82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</row>
    <row r="39" spans="1:15">
      <c r="A39" s="111" t="s">
        <v>98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5">
      <c r="A40" s="111" t="s">
        <v>97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5">
      <c r="A41" s="111" t="s">
        <v>83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</row>
  </sheetData>
  <sheetProtection password="B493" sheet="1" objects="1" scenarios="1" selectLockedCells="1"/>
  <mergeCells count="28">
    <mergeCell ref="L18:N23"/>
    <mergeCell ref="A24:B24"/>
    <mergeCell ref="L29:N30"/>
    <mergeCell ref="A29:A30"/>
    <mergeCell ref="M1:N1"/>
    <mergeCell ref="A2:N2"/>
    <mergeCell ref="A3:B5"/>
    <mergeCell ref="C3:K3"/>
    <mergeCell ref="L3:N4"/>
    <mergeCell ref="I4:K4"/>
    <mergeCell ref="A6:A11"/>
    <mergeCell ref="A12:A17"/>
    <mergeCell ref="A18:A23"/>
    <mergeCell ref="F18:K23"/>
    <mergeCell ref="L35:N35"/>
    <mergeCell ref="A31:B31"/>
    <mergeCell ref="A32:B32"/>
    <mergeCell ref="A33:B33"/>
    <mergeCell ref="A34:B34"/>
    <mergeCell ref="C4:E4"/>
    <mergeCell ref="F4:H4"/>
    <mergeCell ref="A27:A28"/>
    <mergeCell ref="A35:B35"/>
    <mergeCell ref="C35:D35"/>
    <mergeCell ref="F29:K30"/>
    <mergeCell ref="A25:B25"/>
    <mergeCell ref="A26:B26"/>
    <mergeCell ref="F26:K26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78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P41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112</v>
      </c>
      <c r="B1" s="14"/>
      <c r="C1" s="15"/>
      <c r="D1" s="15"/>
      <c r="E1" s="15"/>
      <c r="F1" s="15"/>
      <c r="G1" s="15"/>
      <c r="H1" s="15"/>
      <c r="L1" s="16" t="s">
        <v>161</v>
      </c>
      <c r="M1" s="200" t="str">
        <f>""&amp;Introduction!C13</f>
        <v/>
      </c>
      <c r="N1" s="201"/>
      <c r="O1" s="69"/>
      <c r="P1" s="17"/>
    </row>
    <row r="2" spans="1:16" ht="18.75" customHeight="1" thickBot="1">
      <c r="A2" s="202" t="s">
        <v>72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70"/>
      <c r="P2" s="18"/>
    </row>
    <row r="3" spans="1:16" ht="18.75" customHeight="1" thickBot="1">
      <c r="A3" s="203" t="s">
        <v>53</v>
      </c>
      <c r="B3" s="203"/>
      <c r="C3" s="203" t="s">
        <v>89</v>
      </c>
      <c r="D3" s="203"/>
      <c r="E3" s="203"/>
      <c r="F3" s="203"/>
      <c r="G3" s="203"/>
      <c r="H3" s="203"/>
      <c r="I3" s="203"/>
      <c r="J3" s="203"/>
      <c r="K3" s="203"/>
      <c r="L3" s="203" t="s">
        <v>90</v>
      </c>
      <c r="M3" s="203"/>
      <c r="N3" s="203"/>
      <c r="O3" s="70"/>
      <c r="P3" s="18"/>
    </row>
    <row r="4" spans="1:16" s="20" customFormat="1" ht="22.5" customHeight="1" thickBot="1">
      <c r="A4" s="203"/>
      <c r="B4" s="203"/>
      <c r="C4" s="204" t="s">
        <v>84</v>
      </c>
      <c r="D4" s="204"/>
      <c r="E4" s="204"/>
      <c r="F4" s="203" t="s">
        <v>54</v>
      </c>
      <c r="G4" s="203"/>
      <c r="H4" s="203"/>
      <c r="I4" s="205" t="s">
        <v>55</v>
      </c>
      <c r="J4" s="205"/>
      <c r="K4" s="205"/>
      <c r="L4" s="203"/>
      <c r="M4" s="203"/>
      <c r="N4" s="203"/>
      <c r="O4" s="71"/>
      <c r="P4" s="19"/>
    </row>
    <row r="5" spans="1:16" ht="57" thickBot="1">
      <c r="A5" s="203"/>
      <c r="B5" s="203"/>
      <c r="C5" s="21" t="s">
        <v>56</v>
      </c>
      <c r="D5" s="22" t="s">
        <v>57</v>
      </c>
      <c r="E5" s="23" t="s">
        <v>86</v>
      </c>
      <c r="F5" s="21" t="s">
        <v>56</v>
      </c>
      <c r="G5" s="22" t="s">
        <v>57</v>
      </c>
      <c r="H5" s="23" t="s">
        <v>86</v>
      </c>
      <c r="I5" s="21" t="s">
        <v>56</v>
      </c>
      <c r="J5" s="22" t="s">
        <v>57</v>
      </c>
      <c r="K5" s="23" t="s">
        <v>86</v>
      </c>
      <c r="L5" s="21" t="s">
        <v>56</v>
      </c>
      <c r="M5" s="22" t="s">
        <v>57</v>
      </c>
      <c r="N5" s="23" t="s">
        <v>86</v>
      </c>
      <c r="O5" s="72">
        <f>O6*O7*O8*O9*O10*O11*O12*O13*O14*O15*O16*O17*O18*O19*O20*O21*O22*O23*O24*O25*O26*O27*O28*O29*O30*O31*O32*O33*O34*O35</f>
        <v>0</v>
      </c>
      <c r="P5" s="24"/>
    </row>
    <row r="6" spans="1:16" ht="25.5" customHeight="1" thickBot="1">
      <c r="A6" s="206" t="s">
        <v>59</v>
      </c>
      <c r="B6" s="25" t="s">
        <v>5</v>
      </c>
      <c r="C6" s="64"/>
      <c r="D6" s="87"/>
      <c r="E6" s="78"/>
      <c r="F6" s="88"/>
      <c r="G6" s="87"/>
      <c r="H6" s="78"/>
      <c r="I6" s="64"/>
      <c r="J6" s="87"/>
      <c r="K6" s="94"/>
      <c r="L6" s="88"/>
      <c r="M6" s="87"/>
      <c r="N6" s="78"/>
      <c r="O6" s="2">
        <f>C6*D6*E6*F6*G6*H6*I6*J6*K6*L6*M6*N6</f>
        <v>0</v>
      </c>
    </row>
    <row r="7" spans="1:16" ht="25.5" customHeight="1" thickBot="1">
      <c r="A7" s="207"/>
      <c r="B7" s="26" t="s">
        <v>6</v>
      </c>
      <c r="C7" s="79"/>
      <c r="D7" s="95"/>
      <c r="E7" s="80"/>
      <c r="F7" s="96"/>
      <c r="G7" s="95"/>
      <c r="H7" s="80"/>
      <c r="I7" s="79"/>
      <c r="J7" s="95"/>
      <c r="K7" s="97"/>
      <c r="L7" s="96"/>
      <c r="M7" s="95"/>
      <c r="N7" s="80"/>
      <c r="O7" s="2">
        <f t="shared" ref="O7:O34" si="0">C7*D7*E7*F7*G7*H7*I7*J7*K7*L7*M7*N7</f>
        <v>0</v>
      </c>
    </row>
    <row r="8" spans="1:16" ht="25.5" customHeight="1" thickBot="1">
      <c r="A8" s="207"/>
      <c r="B8" s="26" t="s">
        <v>7</v>
      </c>
      <c r="C8" s="79"/>
      <c r="D8" s="95"/>
      <c r="E8" s="80"/>
      <c r="F8" s="96"/>
      <c r="G8" s="95"/>
      <c r="H8" s="80"/>
      <c r="I8" s="79"/>
      <c r="J8" s="95"/>
      <c r="K8" s="97"/>
      <c r="L8" s="96"/>
      <c r="M8" s="95"/>
      <c r="N8" s="80"/>
      <c r="O8" s="2">
        <f t="shared" si="0"/>
        <v>0</v>
      </c>
    </row>
    <row r="9" spans="1:16" ht="25.5" customHeight="1" thickBot="1">
      <c r="A9" s="207"/>
      <c r="B9" s="26" t="s">
        <v>8</v>
      </c>
      <c r="C9" s="79"/>
      <c r="D9" s="95"/>
      <c r="E9" s="80"/>
      <c r="F9" s="96"/>
      <c r="G9" s="95"/>
      <c r="H9" s="80"/>
      <c r="I9" s="79"/>
      <c r="J9" s="95"/>
      <c r="K9" s="97"/>
      <c r="L9" s="96"/>
      <c r="M9" s="95"/>
      <c r="N9" s="80"/>
      <c r="O9" s="2">
        <f t="shared" si="0"/>
        <v>0</v>
      </c>
    </row>
    <row r="10" spans="1:16" ht="25.5" customHeight="1" thickBot="1">
      <c r="A10" s="207"/>
      <c r="B10" s="26" t="s">
        <v>9</v>
      </c>
      <c r="C10" s="79"/>
      <c r="D10" s="95"/>
      <c r="E10" s="80"/>
      <c r="F10" s="96"/>
      <c r="G10" s="95"/>
      <c r="H10" s="80"/>
      <c r="I10" s="79"/>
      <c r="J10" s="95"/>
      <c r="K10" s="97"/>
      <c r="L10" s="96"/>
      <c r="M10" s="95"/>
      <c r="N10" s="80"/>
      <c r="O10" s="2">
        <f t="shared" si="0"/>
        <v>0</v>
      </c>
    </row>
    <row r="11" spans="1:16" ht="25.5" customHeight="1" thickBot="1">
      <c r="A11" s="207"/>
      <c r="B11" s="108" t="s">
        <v>71</v>
      </c>
      <c r="C11" s="81"/>
      <c r="D11" s="89"/>
      <c r="E11" s="82"/>
      <c r="F11" s="98"/>
      <c r="G11" s="89"/>
      <c r="H11" s="82"/>
      <c r="I11" s="81"/>
      <c r="J11" s="89"/>
      <c r="K11" s="99"/>
      <c r="L11" s="98"/>
      <c r="M11" s="89"/>
      <c r="N11" s="82"/>
      <c r="O11" s="2">
        <f t="shared" si="0"/>
        <v>0</v>
      </c>
    </row>
    <row r="12" spans="1:16" ht="25.5" customHeight="1" thickBot="1">
      <c r="A12" s="206" t="s">
        <v>60</v>
      </c>
      <c r="B12" s="25" t="s">
        <v>5</v>
      </c>
      <c r="C12" s="64"/>
      <c r="D12" s="87"/>
      <c r="E12" s="78"/>
      <c r="F12" s="88"/>
      <c r="G12" s="87"/>
      <c r="H12" s="78"/>
      <c r="I12" s="64"/>
      <c r="J12" s="87"/>
      <c r="K12" s="94"/>
      <c r="L12" s="88"/>
      <c r="M12" s="87"/>
      <c r="N12" s="78"/>
      <c r="O12" s="2">
        <f t="shared" si="0"/>
        <v>0</v>
      </c>
    </row>
    <row r="13" spans="1:16" ht="25.5" customHeight="1" thickBot="1">
      <c r="A13" s="207"/>
      <c r="B13" s="26" t="s">
        <v>6</v>
      </c>
      <c r="C13" s="79"/>
      <c r="D13" s="95"/>
      <c r="E13" s="80"/>
      <c r="F13" s="96"/>
      <c r="G13" s="95"/>
      <c r="H13" s="80"/>
      <c r="I13" s="79"/>
      <c r="J13" s="95"/>
      <c r="K13" s="97"/>
      <c r="L13" s="96"/>
      <c r="M13" s="95"/>
      <c r="N13" s="80"/>
      <c r="O13" s="2">
        <f t="shared" si="0"/>
        <v>0</v>
      </c>
    </row>
    <row r="14" spans="1:16" ht="25.5" customHeight="1" thickBot="1">
      <c r="A14" s="207"/>
      <c r="B14" s="26" t="s">
        <v>7</v>
      </c>
      <c r="C14" s="79"/>
      <c r="D14" s="95"/>
      <c r="E14" s="80"/>
      <c r="F14" s="96"/>
      <c r="G14" s="95"/>
      <c r="H14" s="80"/>
      <c r="I14" s="79"/>
      <c r="J14" s="95"/>
      <c r="K14" s="97"/>
      <c r="L14" s="96"/>
      <c r="M14" s="95"/>
      <c r="N14" s="80"/>
      <c r="O14" s="2">
        <f t="shared" si="0"/>
        <v>0</v>
      </c>
    </row>
    <row r="15" spans="1:16" ht="25.5" customHeight="1" thickBot="1">
      <c r="A15" s="207"/>
      <c r="B15" s="26" t="s">
        <v>8</v>
      </c>
      <c r="C15" s="79"/>
      <c r="D15" s="95"/>
      <c r="E15" s="80"/>
      <c r="F15" s="96"/>
      <c r="G15" s="95"/>
      <c r="H15" s="80"/>
      <c r="I15" s="79"/>
      <c r="J15" s="95"/>
      <c r="K15" s="97"/>
      <c r="L15" s="96"/>
      <c r="M15" s="95"/>
      <c r="N15" s="80"/>
      <c r="O15" s="2">
        <f t="shared" si="0"/>
        <v>0</v>
      </c>
    </row>
    <row r="16" spans="1:16" ht="25.5" customHeight="1" thickBot="1">
      <c r="A16" s="207"/>
      <c r="B16" s="26" t="s">
        <v>9</v>
      </c>
      <c r="C16" s="79"/>
      <c r="D16" s="95"/>
      <c r="E16" s="80"/>
      <c r="F16" s="96"/>
      <c r="G16" s="95"/>
      <c r="H16" s="80"/>
      <c r="I16" s="79"/>
      <c r="J16" s="95"/>
      <c r="K16" s="97"/>
      <c r="L16" s="96"/>
      <c r="M16" s="95"/>
      <c r="N16" s="80"/>
      <c r="O16" s="2">
        <f t="shared" si="0"/>
        <v>0</v>
      </c>
    </row>
    <row r="17" spans="1:15" ht="25.5" customHeight="1" thickBot="1">
      <c r="A17" s="207"/>
      <c r="B17" s="108" t="s">
        <v>71</v>
      </c>
      <c r="C17" s="81"/>
      <c r="D17" s="89"/>
      <c r="E17" s="82"/>
      <c r="F17" s="98"/>
      <c r="G17" s="89"/>
      <c r="H17" s="82"/>
      <c r="I17" s="81"/>
      <c r="J17" s="89"/>
      <c r="K17" s="99"/>
      <c r="L17" s="98"/>
      <c r="M17" s="89"/>
      <c r="N17" s="82"/>
      <c r="O17" s="2">
        <f t="shared" si="0"/>
        <v>0</v>
      </c>
    </row>
    <row r="18" spans="1:15" ht="25.5" customHeight="1" thickBot="1">
      <c r="A18" s="206" t="s">
        <v>61</v>
      </c>
      <c r="B18" s="25" t="s">
        <v>5</v>
      </c>
      <c r="C18" s="64"/>
      <c r="D18" s="87"/>
      <c r="E18" s="78"/>
      <c r="F18" s="193"/>
      <c r="G18" s="193"/>
      <c r="H18" s="193"/>
      <c r="I18" s="193"/>
      <c r="J18" s="193"/>
      <c r="K18" s="193"/>
      <c r="L18" s="193"/>
      <c r="M18" s="193"/>
      <c r="N18" s="193"/>
      <c r="O18" s="2">
        <f t="shared" si="0"/>
        <v>0</v>
      </c>
    </row>
    <row r="19" spans="1:15" ht="25.5" customHeight="1" thickBot="1">
      <c r="A19" s="207"/>
      <c r="B19" s="26" t="s">
        <v>6</v>
      </c>
      <c r="C19" s="79"/>
      <c r="D19" s="95"/>
      <c r="E19" s="80"/>
      <c r="F19" s="193"/>
      <c r="G19" s="193"/>
      <c r="H19" s="193"/>
      <c r="I19" s="193"/>
      <c r="J19" s="193"/>
      <c r="K19" s="193"/>
      <c r="L19" s="193"/>
      <c r="M19" s="193"/>
      <c r="N19" s="193"/>
      <c r="O19" s="2">
        <f t="shared" si="0"/>
        <v>0</v>
      </c>
    </row>
    <row r="20" spans="1:15" ht="25.5" customHeight="1" thickBot="1">
      <c r="A20" s="207"/>
      <c r="B20" s="26" t="s">
        <v>7</v>
      </c>
      <c r="C20" s="79"/>
      <c r="D20" s="95"/>
      <c r="E20" s="80"/>
      <c r="F20" s="193"/>
      <c r="G20" s="193"/>
      <c r="H20" s="193"/>
      <c r="I20" s="193"/>
      <c r="J20" s="193"/>
      <c r="K20" s="193"/>
      <c r="L20" s="193"/>
      <c r="M20" s="193"/>
      <c r="N20" s="193"/>
      <c r="O20" s="2">
        <f t="shared" si="0"/>
        <v>0</v>
      </c>
    </row>
    <row r="21" spans="1:15" ht="25.5" customHeight="1" thickBot="1">
      <c r="A21" s="207"/>
      <c r="B21" s="26" t="s">
        <v>8</v>
      </c>
      <c r="C21" s="79"/>
      <c r="D21" s="95"/>
      <c r="E21" s="80"/>
      <c r="F21" s="193"/>
      <c r="G21" s="193"/>
      <c r="H21" s="193"/>
      <c r="I21" s="193"/>
      <c r="J21" s="193"/>
      <c r="K21" s="193"/>
      <c r="L21" s="193"/>
      <c r="M21" s="193"/>
      <c r="N21" s="193"/>
      <c r="O21" s="2">
        <f t="shared" si="0"/>
        <v>0</v>
      </c>
    </row>
    <row r="22" spans="1:15" ht="25.5" customHeight="1" thickBot="1">
      <c r="A22" s="207"/>
      <c r="B22" s="26" t="s">
        <v>9</v>
      </c>
      <c r="C22" s="79"/>
      <c r="D22" s="95"/>
      <c r="E22" s="80"/>
      <c r="F22" s="193"/>
      <c r="G22" s="193"/>
      <c r="H22" s="193"/>
      <c r="I22" s="193"/>
      <c r="J22" s="193"/>
      <c r="K22" s="193"/>
      <c r="L22" s="193"/>
      <c r="M22" s="193"/>
      <c r="N22" s="193"/>
      <c r="O22" s="2">
        <f t="shared" si="0"/>
        <v>0</v>
      </c>
    </row>
    <row r="23" spans="1:15" ht="25.5" customHeight="1" thickBot="1">
      <c r="A23" s="207"/>
      <c r="B23" s="108" t="s">
        <v>71</v>
      </c>
      <c r="C23" s="81"/>
      <c r="D23" s="89"/>
      <c r="E23" s="82"/>
      <c r="F23" s="193"/>
      <c r="G23" s="193"/>
      <c r="H23" s="193"/>
      <c r="I23" s="193"/>
      <c r="J23" s="193"/>
      <c r="K23" s="193"/>
      <c r="L23" s="193"/>
      <c r="M23" s="193"/>
      <c r="N23" s="193"/>
      <c r="O23" s="2">
        <f t="shared" si="0"/>
        <v>0</v>
      </c>
    </row>
    <row r="24" spans="1:15" ht="25.5" customHeight="1" thickBot="1">
      <c r="A24" s="191" t="s">
        <v>64</v>
      </c>
      <c r="B24" s="192"/>
      <c r="C24" s="83"/>
      <c r="D24" s="84"/>
      <c r="E24" s="85"/>
      <c r="F24" s="86"/>
      <c r="G24" s="84"/>
      <c r="H24" s="85"/>
      <c r="I24" s="83"/>
      <c r="J24" s="84"/>
      <c r="K24" s="100"/>
      <c r="L24" s="86"/>
      <c r="M24" s="84"/>
      <c r="N24" s="85"/>
      <c r="O24" s="2">
        <f t="shared" si="0"/>
        <v>0</v>
      </c>
    </row>
    <row r="25" spans="1:15" ht="25.5" customHeight="1" thickBot="1">
      <c r="A25" s="191" t="s">
        <v>62</v>
      </c>
      <c r="B25" s="192"/>
      <c r="C25" s="83"/>
      <c r="D25" s="84"/>
      <c r="E25" s="85"/>
      <c r="F25" s="86"/>
      <c r="G25" s="84"/>
      <c r="H25" s="85"/>
      <c r="I25" s="83"/>
      <c r="J25" s="84"/>
      <c r="K25" s="100"/>
      <c r="L25" s="86"/>
      <c r="M25" s="84"/>
      <c r="N25" s="85"/>
      <c r="O25" s="2">
        <f t="shared" si="0"/>
        <v>0</v>
      </c>
    </row>
    <row r="26" spans="1:15" ht="25.5" customHeight="1" thickBot="1">
      <c r="A26" s="191" t="s">
        <v>119</v>
      </c>
      <c r="B26" s="192"/>
      <c r="C26" s="83"/>
      <c r="D26" s="84"/>
      <c r="E26" s="85"/>
      <c r="F26" s="194"/>
      <c r="G26" s="194"/>
      <c r="H26" s="194"/>
      <c r="I26" s="194"/>
      <c r="J26" s="194"/>
      <c r="K26" s="194"/>
      <c r="L26" s="86"/>
      <c r="M26" s="84"/>
      <c r="N26" s="85"/>
      <c r="O26" s="2">
        <f t="shared" si="0"/>
        <v>0</v>
      </c>
    </row>
    <row r="27" spans="1:15" ht="25.5" customHeight="1">
      <c r="A27" s="195" t="s">
        <v>63</v>
      </c>
      <c r="B27" s="25" t="s">
        <v>10</v>
      </c>
      <c r="C27" s="64"/>
      <c r="D27" s="87"/>
      <c r="E27" s="78"/>
      <c r="F27" s="88"/>
      <c r="G27" s="87"/>
      <c r="H27" s="78"/>
      <c r="I27" s="64"/>
      <c r="J27" s="87"/>
      <c r="K27" s="94"/>
      <c r="L27" s="88"/>
      <c r="M27" s="87"/>
      <c r="N27" s="78"/>
      <c r="O27" s="2">
        <f t="shared" si="0"/>
        <v>0</v>
      </c>
    </row>
    <row r="28" spans="1:15" ht="25.5" customHeight="1" thickBot="1">
      <c r="A28" s="196"/>
      <c r="B28" s="27" t="s">
        <v>11</v>
      </c>
      <c r="C28" s="81"/>
      <c r="D28" s="89"/>
      <c r="E28" s="82"/>
      <c r="F28" s="98"/>
      <c r="G28" s="89"/>
      <c r="H28" s="82"/>
      <c r="I28" s="81"/>
      <c r="J28" s="89"/>
      <c r="K28" s="99"/>
      <c r="L28" s="98"/>
      <c r="M28" s="89"/>
      <c r="N28" s="82"/>
      <c r="O28" s="2">
        <f t="shared" si="0"/>
        <v>0</v>
      </c>
    </row>
    <row r="29" spans="1:15" ht="25.5" customHeight="1" thickBot="1">
      <c r="A29" s="197" t="s">
        <v>65</v>
      </c>
      <c r="B29" s="25" t="s">
        <v>10</v>
      </c>
      <c r="C29" s="64"/>
      <c r="D29" s="87"/>
      <c r="E29" s="78"/>
      <c r="F29" s="193"/>
      <c r="G29" s="193"/>
      <c r="H29" s="193"/>
      <c r="I29" s="193"/>
      <c r="J29" s="193"/>
      <c r="K29" s="193"/>
      <c r="L29" s="193"/>
      <c r="M29" s="193"/>
      <c r="N29" s="193"/>
      <c r="O29" s="2">
        <f t="shared" si="0"/>
        <v>0</v>
      </c>
    </row>
    <row r="30" spans="1:15" ht="25.5" customHeight="1" thickBot="1">
      <c r="A30" s="198"/>
      <c r="B30" s="27" t="s">
        <v>11</v>
      </c>
      <c r="C30" s="81"/>
      <c r="D30" s="89"/>
      <c r="E30" s="82"/>
      <c r="F30" s="193"/>
      <c r="G30" s="193"/>
      <c r="H30" s="193"/>
      <c r="I30" s="193"/>
      <c r="J30" s="193"/>
      <c r="K30" s="193"/>
      <c r="L30" s="193"/>
      <c r="M30" s="193"/>
      <c r="N30" s="193"/>
      <c r="O30" s="2">
        <f t="shared" si="0"/>
        <v>0</v>
      </c>
    </row>
    <row r="31" spans="1:15" ht="25.5" customHeight="1" thickBot="1">
      <c r="A31" s="191" t="s">
        <v>67</v>
      </c>
      <c r="B31" s="192"/>
      <c r="C31" s="83"/>
      <c r="D31" s="84"/>
      <c r="E31" s="85"/>
      <c r="F31" s="86"/>
      <c r="G31" s="84"/>
      <c r="H31" s="85"/>
      <c r="I31" s="83"/>
      <c r="J31" s="84"/>
      <c r="K31" s="100"/>
      <c r="L31" s="86"/>
      <c r="M31" s="84"/>
      <c r="N31" s="85"/>
      <c r="O31" s="2">
        <f t="shared" si="0"/>
        <v>0</v>
      </c>
    </row>
    <row r="32" spans="1:15" ht="25.5" customHeight="1" thickBot="1">
      <c r="A32" s="191" t="s">
        <v>68</v>
      </c>
      <c r="B32" s="192"/>
      <c r="C32" s="83"/>
      <c r="D32" s="84"/>
      <c r="E32" s="85"/>
      <c r="F32" s="86"/>
      <c r="G32" s="84"/>
      <c r="H32" s="85"/>
      <c r="I32" s="83"/>
      <c r="J32" s="84"/>
      <c r="K32" s="100"/>
      <c r="L32" s="86"/>
      <c r="M32" s="84"/>
      <c r="N32" s="85"/>
      <c r="O32" s="2">
        <f t="shared" si="0"/>
        <v>0</v>
      </c>
    </row>
    <row r="33" spans="1:15" ht="25.5" customHeight="1" thickBot="1">
      <c r="A33" s="191" t="s">
        <v>69</v>
      </c>
      <c r="B33" s="192"/>
      <c r="C33" s="83"/>
      <c r="D33" s="84"/>
      <c r="E33" s="85"/>
      <c r="F33" s="86"/>
      <c r="G33" s="84"/>
      <c r="H33" s="85"/>
      <c r="I33" s="83"/>
      <c r="J33" s="84"/>
      <c r="K33" s="100"/>
      <c r="L33" s="86"/>
      <c r="M33" s="84"/>
      <c r="N33" s="85"/>
      <c r="O33" s="2">
        <f t="shared" si="0"/>
        <v>0</v>
      </c>
    </row>
    <row r="34" spans="1:15" ht="25.5" customHeight="1" thickBot="1">
      <c r="A34" s="191" t="s">
        <v>70</v>
      </c>
      <c r="B34" s="192"/>
      <c r="C34" s="83"/>
      <c r="D34" s="84"/>
      <c r="E34" s="85"/>
      <c r="F34" s="86"/>
      <c r="G34" s="84"/>
      <c r="H34" s="85"/>
      <c r="I34" s="83"/>
      <c r="J34" s="84"/>
      <c r="K34" s="100"/>
      <c r="L34" s="86"/>
      <c r="M34" s="84"/>
      <c r="N34" s="85"/>
      <c r="O34" s="2">
        <f t="shared" si="0"/>
        <v>0</v>
      </c>
    </row>
    <row r="35" spans="1:15" ht="23.25" customHeight="1">
      <c r="A35" s="188" t="s">
        <v>12</v>
      </c>
      <c r="B35" s="188"/>
      <c r="C35" s="211" t="str">
        <f>Introduction!E15&amp;Introduction!F15</f>
        <v xml:space="preserve"> EK-</v>
      </c>
      <c r="D35" s="211"/>
      <c r="L35" s="190" t="str">
        <f>Introduction!D4&amp;Introduction!E4</f>
        <v>1. quarter 2017</v>
      </c>
      <c r="M35" s="190"/>
      <c r="N35" s="190"/>
    </row>
    <row r="36" spans="1:15" ht="5.25" customHeight="1">
      <c r="A36" s="8"/>
      <c r="C36" s="12"/>
      <c r="D36" s="12"/>
      <c r="L36" s="8"/>
      <c r="M36" s="8"/>
      <c r="N36" s="8"/>
    </row>
    <row r="37" spans="1:15">
      <c r="A37" s="109" t="s">
        <v>96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5">
      <c r="A38" s="109" t="s">
        <v>82</v>
      </c>
      <c r="C38" s="12"/>
      <c r="D38" s="12"/>
      <c r="E38" s="12"/>
      <c r="F38" s="12"/>
      <c r="G38" s="12"/>
      <c r="H38" s="12"/>
      <c r="I38" s="12"/>
      <c r="J38" s="12"/>
      <c r="K38" s="12"/>
    </row>
    <row r="39" spans="1:15">
      <c r="A39" s="111" t="s">
        <v>98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111" t="s">
        <v>97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5">
      <c r="A41" s="111" t="s">
        <v>83</v>
      </c>
    </row>
  </sheetData>
  <sheetProtection password="B493" sheet="1" objects="1" scenarios="1" selectLockedCells="1"/>
  <mergeCells count="28">
    <mergeCell ref="L18:N23"/>
    <mergeCell ref="A24:B24"/>
    <mergeCell ref="L29:N30"/>
    <mergeCell ref="A29:A30"/>
    <mergeCell ref="M1:N1"/>
    <mergeCell ref="A2:N2"/>
    <mergeCell ref="A3:B5"/>
    <mergeCell ref="C3:K3"/>
    <mergeCell ref="L3:N4"/>
    <mergeCell ref="I4:K4"/>
    <mergeCell ref="A6:A11"/>
    <mergeCell ref="A12:A17"/>
    <mergeCell ref="A18:A23"/>
    <mergeCell ref="F18:K23"/>
    <mergeCell ref="L35:N35"/>
    <mergeCell ref="A31:B31"/>
    <mergeCell ref="A32:B32"/>
    <mergeCell ref="A33:B33"/>
    <mergeCell ref="A34:B34"/>
    <mergeCell ref="C4:E4"/>
    <mergeCell ref="F4:H4"/>
    <mergeCell ref="A27:A28"/>
    <mergeCell ref="A35:B35"/>
    <mergeCell ref="C35:D35"/>
    <mergeCell ref="F29:K30"/>
    <mergeCell ref="A25:B25"/>
    <mergeCell ref="A26:B26"/>
    <mergeCell ref="F26:K26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78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A1:P41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111</v>
      </c>
      <c r="B1" s="14"/>
      <c r="C1" s="15"/>
      <c r="D1" s="15"/>
      <c r="E1" s="15"/>
      <c r="F1" s="15"/>
      <c r="G1" s="15"/>
      <c r="H1" s="15"/>
      <c r="L1" s="16" t="s">
        <v>161</v>
      </c>
      <c r="M1" s="200" t="str">
        <f>""&amp;Introduction!C13</f>
        <v/>
      </c>
      <c r="N1" s="201"/>
      <c r="O1" s="69"/>
      <c r="P1" s="17"/>
    </row>
    <row r="2" spans="1:16" ht="18.75" customHeight="1" thickBot="1">
      <c r="A2" s="210" t="s">
        <v>73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70"/>
      <c r="P2" s="18"/>
    </row>
    <row r="3" spans="1:16" ht="18.75" customHeight="1" thickBot="1">
      <c r="A3" s="203" t="s">
        <v>53</v>
      </c>
      <c r="B3" s="203"/>
      <c r="C3" s="203" t="s">
        <v>89</v>
      </c>
      <c r="D3" s="203"/>
      <c r="E3" s="203"/>
      <c r="F3" s="203"/>
      <c r="G3" s="203"/>
      <c r="H3" s="203"/>
      <c r="I3" s="203"/>
      <c r="J3" s="203"/>
      <c r="K3" s="203"/>
      <c r="L3" s="203" t="s">
        <v>90</v>
      </c>
      <c r="M3" s="203"/>
      <c r="N3" s="203"/>
      <c r="O3" s="70"/>
      <c r="P3" s="18"/>
    </row>
    <row r="4" spans="1:16" s="20" customFormat="1" ht="22.5" customHeight="1" thickBot="1">
      <c r="A4" s="203"/>
      <c r="B4" s="203"/>
      <c r="C4" s="204" t="s">
        <v>84</v>
      </c>
      <c r="D4" s="204"/>
      <c r="E4" s="204"/>
      <c r="F4" s="203" t="s">
        <v>54</v>
      </c>
      <c r="G4" s="203"/>
      <c r="H4" s="203"/>
      <c r="I4" s="205" t="s">
        <v>55</v>
      </c>
      <c r="J4" s="205"/>
      <c r="K4" s="205"/>
      <c r="L4" s="203"/>
      <c r="M4" s="203"/>
      <c r="N4" s="203"/>
      <c r="O4" s="71"/>
      <c r="P4" s="19"/>
    </row>
    <row r="5" spans="1:16" ht="57" thickBot="1">
      <c r="A5" s="203"/>
      <c r="B5" s="203"/>
      <c r="C5" s="21" t="s">
        <v>56</v>
      </c>
      <c r="D5" s="22" t="s">
        <v>57</v>
      </c>
      <c r="E5" s="23" t="s">
        <v>86</v>
      </c>
      <c r="F5" s="21" t="s">
        <v>56</v>
      </c>
      <c r="G5" s="22" t="s">
        <v>57</v>
      </c>
      <c r="H5" s="23" t="s">
        <v>86</v>
      </c>
      <c r="I5" s="21" t="s">
        <v>56</v>
      </c>
      <c r="J5" s="22" t="s">
        <v>57</v>
      </c>
      <c r="K5" s="23" t="s">
        <v>86</v>
      </c>
      <c r="L5" s="21" t="s">
        <v>56</v>
      </c>
      <c r="M5" s="22" t="s">
        <v>57</v>
      </c>
      <c r="N5" s="23" t="s">
        <v>86</v>
      </c>
      <c r="O5" s="72">
        <f>O6*O7*O8*O9*O10*O11*O12*O13*O14*O15*O16*O17*O18*O19*O20*O21*O22*O23*O24*O25*O26*O27*O28*O29*O30*O31*O32*O33*O34*O35</f>
        <v>0</v>
      </c>
      <c r="P5" s="24"/>
    </row>
    <row r="6" spans="1:16" ht="25.5" customHeight="1" thickBot="1">
      <c r="A6" s="206" t="s">
        <v>59</v>
      </c>
      <c r="B6" s="25" t="s">
        <v>5</v>
      </c>
      <c r="C6" s="64"/>
      <c r="D6" s="87"/>
      <c r="E6" s="78"/>
      <c r="F6" s="88"/>
      <c r="G6" s="87"/>
      <c r="H6" s="78"/>
      <c r="I6" s="64"/>
      <c r="J6" s="87"/>
      <c r="K6" s="94"/>
      <c r="L6" s="88"/>
      <c r="M6" s="87"/>
      <c r="N6" s="78"/>
      <c r="O6" s="2">
        <f>C6*D6*E6*F6*G6*H6*I6*J6*K6*L6*M6*N6</f>
        <v>0</v>
      </c>
    </row>
    <row r="7" spans="1:16" ht="25.5" customHeight="1" thickBot="1">
      <c r="A7" s="207"/>
      <c r="B7" s="26" t="s">
        <v>6</v>
      </c>
      <c r="C7" s="79"/>
      <c r="D7" s="95"/>
      <c r="E7" s="80"/>
      <c r="F7" s="96"/>
      <c r="G7" s="95"/>
      <c r="H7" s="80"/>
      <c r="I7" s="79"/>
      <c r="J7" s="95"/>
      <c r="K7" s="97"/>
      <c r="L7" s="96"/>
      <c r="M7" s="95"/>
      <c r="N7" s="80"/>
      <c r="O7" s="2">
        <f t="shared" ref="O7:O34" si="0">C7*D7*E7*F7*G7*H7*I7*J7*K7*L7*M7*N7</f>
        <v>0</v>
      </c>
    </row>
    <row r="8" spans="1:16" ht="25.5" customHeight="1" thickBot="1">
      <c r="A8" s="207"/>
      <c r="B8" s="26" t="s">
        <v>7</v>
      </c>
      <c r="C8" s="79"/>
      <c r="D8" s="95"/>
      <c r="E8" s="80"/>
      <c r="F8" s="96"/>
      <c r="G8" s="95"/>
      <c r="H8" s="80"/>
      <c r="I8" s="79"/>
      <c r="J8" s="95"/>
      <c r="K8" s="97"/>
      <c r="L8" s="96"/>
      <c r="M8" s="95"/>
      <c r="N8" s="80"/>
      <c r="O8" s="2">
        <f t="shared" si="0"/>
        <v>0</v>
      </c>
    </row>
    <row r="9" spans="1:16" ht="25.5" customHeight="1" thickBot="1">
      <c r="A9" s="207"/>
      <c r="B9" s="26" t="s">
        <v>8</v>
      </c>
      <c r="C9" s="79"/>
      <c r="D9" s="95"/>
      <c r="E9" s="80"/>
      <c r="F9" s="96"/>
      <c r="G9" s="95"/>
      <c r="H9" s="80"/>
      <c r="I9" s="79"/>
      <c r="J9" s="95"/>
      <c r="K9" s="97"/>
      <c r="L9" s="96"/>
      <c r="M9" s="95"/>
      <c r="N9" s="80"/>
      <c r="O9" s="2">
        <f t="shared" si="0"/>
        <v>0</v>
      </c>
    </row>
    <row r="10" spans="1:16" ht="25.5" customHeight="1" thickBot="1">
      <c r="A10" s="207"/>
      <c r="B10" s="26" t="s">
        <v>9</v>
      </c>
      <c r="C10" s="79"/>
      <c r="D10" s="95"/>
      <c r="E10" s="80"/>
      <c r="F10" s="96"/>
      <c r="G10" s="95"/>
      <c r="H10" s="80"/>
      <c r="I10" s="79"/>
      <c r="J10" s="95"/>
      <c r="K10" s="97"/>
      <c r="L10" s="96"/>
      <c r="M10" s="95"/>
      <c r="N10" s="80"/>
      <c r="O10" s="2">
        <f t="shared" si="0"/>
        <v>0</v>
      </c>
    </row>
    <row r="11" spans="1:16" ht="25.5" customHeight="1" thickBot="1">
      <c r="A11" s="207"/>
      <c r="B11" s="108" t="s">
        <v>71</v>
      </c>
      <c r="C11" s="81"/>
      <c r="D11" s="89"/>
      <c r="E11" s="82"/>
      <c r="F11" s="98"/>
      <c r="G11" s="89"/>
      <c r="H11" s="82"/>
      <c r="I11" s="81"/>
      <c r="J11" s="89"/>
      <c r="K11" s="99"/>
      <c r="L11" s="98"/>
      <c r="M11" s="89"/>
      <c r="N11" s="82"/>
      <c r="O11" s="2">
        <f t="shared" si="0"/>
        <v>0</v>
      </c>
    </row>
    <row r="12" spans="1:16" ht="25.5" customHeight="1" thickBot="1">
      <c r="A12" s="206" t="s">
        <v>60</v>
      </c>
      <c r="B12" s="25" t="s">
        <v>5</v>
      </c>
      <c r="C12" s="64"/>
      <c r="D12" s="87"/>
      <c r="E12" s="78"/>
      <c r="F12" s="88"/>
      <c r="G12" s="87"/>
      <c r="H12" s="78"/>
      <c r="I12" s="64"/>
      <c r="J12" s="87"/>
      <c r="K12" s="94"/>
      <c r="L12" s="88"/>
      <c r="M12" s="87"/>
      <c r="N12" s="78"/>
      <c r="O12" s="2">
        <f t="shared" si="0"/>
        <v>0</v>
      </c>
    </row>
    <row r="13" spans="1:16" ht="25.5" customHeight="1" thickBot="1">
      <c r="A13" s="207"/>
      <c r="B13" s="26" t="s">
        <v>6</v>
      </c>
      <c r="C13" s="79"/>
      <c r="D13" s="95"/>
      <c r="E13" s="80"/>
      <c r="F13" s="96"/>
      <c r="G13" s="95"/>
      <c r="H13" s="80"/>
      <c r="I13" s="79"/>
      <c r="J13" s="95"/>
      <c r="K13" s="97"/>
      <c r="L13" s="96"/>
      <c r="M13" s="95"/>
      <c r="N13" s="80"/>
      <c r="O13" s="2">
        <f t="shared" si="0"/>
        <v>0</v>
      </c>
    </row>
    <row r="14" spans="1:16" ht="25.5" customHeight="1" thickBot="1">
      <c r="A14" s="207"/>
      <c r="B14" s="26" t="s">
        <v>7</v>
      </c>
      <c r="C14" s="79"/>
      <c r="D14" s="95"/>
      <c r="E14" s="80"/>
      <c r="F14" s="96"/>
      <c r="G14" s="95"/>
      <c r="H14" s="80"/>
      <c r="I14" s="79"/>
      <c r="J14" s="95"/>
      <c r="K14" s="97"/>
      <c r="L14" s="96"/>
      <c r="M14" s="95"/>
      <c r="N14" s="80"/>
      <c r="O14" s="2">
        <f t="shared" si="0"/>
        <v>0</v>
      </c>
    </row>
    <row r="15" spans="1:16" ht="25.5" customHeight="1" thickBot="1">
      <c r="A15" s="207"/>
      <c r="B15" s="26" t="s">
        <v>8</v>
      </c>
      <c r="C15" s="79"/>
      <c r="D15" s="95"/>
      <c r="E15" s="80"/>
      <c r="F15" s="96"/>
      <c r="G15" s="95"/>
      <c r="H15" s="80"/>
      <c r="I15" s="79"/>
      <c r="J15" s="95"/>
      <c r="K15" s="97"/>
      <c r="L15" s="96"/>
      <c r="M15" s="95"/>
      <c r="N15" s="80"/>
      <c r="O15" s="2">
        <f t="shared" si="0"/>
        <v>0</v>
      </c>
    </row>
    <row r="16" spans="1:16" ht="25.5" customHeight="1" thickBot="1">
      <c r="A16" s="207"/>
      <c r="B16" s="26" t="s">
        <v>9</v>
      </c>
      <c r="C16" s="79"/>
      <c r="D16" s="95"/>
      <c r="E16" s="80"/>
      <c r="F16" s="96"/>
      <c r="G16" s="95"/>
      <c r="H16" s="80"/>
      <c r="I16" s="79"/>
      <c r="J16" s="95"/>
      <c r="K16" s="97"/>
      <c r="L16" s="96"/>
      <c r="M16" s="95"/>
      <c r="N16" s="80"/>
      <c r="O16" s="2">
        <f t="shared" si="0"/>
        <v>0</v>
      </c>
    </row>
    <row r="17" spans="1:15" ht="25.5" customHeight="1" thickBot="1">
      <c r="A17" s="207"/>
      <c r="B17" s="108" t="s">
        <v>71</v>
      </c>
      <c r="C17" s="81"/>
      <c r="D17" s="89"/>
      <c r="E17" s="82"/>
      <c r="F17" s="98"/>
      <c r="G17" s="89"/>
      <c r="H17" s="82"/>
      <c r="I17" s="81"/>
      <c r="J17" s="89"/>
      <c r="K17" s="99"/>
      <c r="L17" s="98"/>
      <c r="M17" s="89"/>
      <c r="N17" s="82"/>
      <c r="O17" s="2">
        <f t="shared" si="0"/>
        <v>0</v>
      </c>
    </row>
    <row r="18" spans="1:15" ht="25.5" customHeight="1" thickBot="1">
      <c r="A18" s="206" t="s">
        <v>61</v>
      </c>
      <c r="B18" s="25" t="s">
        <v>5</v>
      </c>
      <c r="C18" s="64"/>
      <c r="D18" s="87"/>
      <c r="E18" s="78"/>
      <c r="F18" s="193"/>
      <c r="G18" s="193"/>
      <c r="H18" s="193"/>
      <c r="I18" s="193"/>
      <c r="J18" s="193"/>
      <c r="K18" s="193"/>
      <c r="L18" s="193"/>
      <c r="M18" s="193"/>
      <c r="N18" s="193"/>
      <c r="O18" s="2">
        <f t="shared" si="0"/>
        <v>0</v>
      </c>
    </row>
    <row r="19" spans="1:15" ht="25.5" customHeight="1" thickBot="1">
      <c r="A19" s="207"/>
      <c r="B19" s="26" t="s">
        <v>6</v>
      </c>
      <c r="C19" s="79"/>
      <c r="D19" s="95"/>
      <c r="E19" s="80"/>
      <c r="F19" s="193"/>
      <c r="G19" s="193"/>
      <c r="H19" s="193"/>
      <c r="I19" s="193"/>
      <c r="J19" s="193"/>
      <c r="K19" s="193"/>
      <c r="L19" s="193"/>
      <c r="M19" s="193"/>
      <c r="N19" s="193"/>
      <c r="O19" s="2">
        <f t="shared" si="0"/>
        <v>0</v>
      </c>
    </row>
    <row r="20" spans="1:15" ht="25.5" customHeight="1" thickBot="1">
      <c r="A20" s="207"/>
      <c r="B20" s="26" t="s">
        <v>7</v>
      </c>
      <c r="C20" s="79"/>
      <c r="D20" s="95"/>
      <c r="E20" s="80"/>
      <c r="F20" s="193"/>
      <c r="G20" s="193"/>
      <c r="H20" s="193"/>
      <c r="I20" s="193"/>
      <c r="J20" s="193"/>
      <c r="K20" s="193"/>
      <c r="L20" s="193"/>
      <c r="M20" s="193"/>
      <c r="N20" s="193"/>
      <c r="O20" s="2">
        <f t="shared" si="0"/>
        <v>0</v>
      </c>
    </row>
    <row r="21" spans="1:15" ht="25.5" customHeight="1" thickBot="1">
      <c r="A21" s="207"/>
      <c r="B21" s="26" t="s">
        <v>8</v>
      </c>
      <c r="C21" s="79"/>
      <c r="D21" s="95"/>
      <c r="E21" s="80"/>
      <c r="F21" s="193"/>
      <c r="G21" s="193"/>
      <c r="H21" s="193"/>
      <c r="I21" s="193"/>
      <c r="J21" s="193"/>
      <c r="K21" s="193"/>
      <c r="L21" s="193"/>
      <c r="M21" s="193"/>
      <c r="N21" s="193"/>
      <c r="O21" s="2">
        <f t="shared" si="0"/>
        <v>0</v>
      </c>
    </row>
    <row r="22" spans="1:15" ht="25.5" customHeight="1" thickBot="1">
      <c r="A22" s="207"/>
      <c r="B22" s="26" t="s">
        <v>9</v>
      </c>
      <c r="C22" s="79"/>
      <c r="D22" s="95"/>
      <c r="E22" s="80"/>
      <c r="F22" s="193"/>
      <c r="G22" s="193"/>
      <c r="H22" s="193"/>
      <c r="I22" s="193"/>
      <c r="J22" s="193"/>
      <c r="K22" s="193"/>
      <c r="L22" s="193"/>
      <c r="M22" s="193"/>
      <c r="N22" s="193"/>
      <c r="O22" s="2">
        <f t="shared" si="0"/>
        <v>0</v>
      </c>
    </row>
    <row r="23" spans="1:15" ht="25.5" customHeight="1" thickBot="1">
      <c r="A23" s="207"/>
      <c r="B23" s="108" t="s">
        <v>71</v>
      </c>
      <c r="C23" s="81"/>
      <c r="D23" s="89"/>
      <c r="E23" s="82"/>
      <c r="F23" s="193"/>
      <c r="G23" s="193"/>
      <c r="H23" s="193"/>
      <c r="I23" s="193"/>
      <c r="J23" s="193"/>
      <c r="K23" s="193"/>
      <c r="L23" s="193"/>
      <c r="M23" s="193"/>
      <c r="N23" s="193"/>
      <c r="O23" s="2">
        <f t="shared" si="0"/>
        <v>0</v>
      </c>
    </row>
    <row r="24" spans="1:15" ht="25.5" customHeight="1" thickBot="1">
      <c r="A24" s="191" t="s">
        <v>64</v>
      </c>
      <c r="B24" s="192"/>
      <c r="C24" s="83"/>
      <c r="D24" s="84"/>
      <c r="E24" s="85"/>
      <c r="F24" s="86"/>
      <c r="G24" s="84"/>
      <c r="H24" s="85"/>
      <c r="I24" s="83"/>
      <c r="J24" s="84"/>
      <c r="K24" s="100"/>
      <c r="L24" s="86"/>
      <c r="M24" s="84"/>
      <c r="N24" s="85"/>
      <c r="O24" s="2">
        <f t="shared" si="0"/>
        <v>0</v>
      </c>
    </row>
    <row r="25" spans="1:15" ht="25.5" customHeight="1" thickBot="1">
      <c r="A25" s="191" t="s">
        <v>62</v>
      </c>
      <c r="B25" s="192"/>
      <c r="C25" s="83"/>
      <c r="D25" s="84"/>
      <c r="E25" s="85"/>
      <c r="F25" s="86"/>
      <c r="G25" s="84"/>
      <c r="H25" s="85"/>
      <c r="I25" s="83"/>
      <c r="J25" s="84"/>
      <c r="K25" s="100"/>
      <c r="L25" s="86"/>
      <c r="M25" s="84"/>
      <c r="N25" s="85"/>
      <c r="O25" s="2">
        <f t="shared" si="0"/>
        <v>0</v>
      </c>
    </row>
    <row r="26" spans="1:15" ht="25.5" customHeight="1" thickBot="1">
      <c r="A26" s="191" t="s">
        <v>119</v>
      </c>
      <c r="B26" s="192"/>
      <c r="C26" s="83"/>
      <c r="D26" s="84"/>
      <c r="E26" s="85"/>
      <c r="F26" s="194"/>
      <c r="G26" s="194"/>
      <c r="H26" s="194"/>
      <c r="I26" s="194"/>
      <c r="J26" s="194"/>
      <c r="K26" s="194"/>
      <c r="L26" s="86"/>
      <c r="M26" s="84"/>
      <c r="N26" s="85"/>
      <c r="O26" s="2">
        <f t="shared" si="0"/>
        <v>0</v>
      </c>
    </row>
    <row r="27" spans="1:15" ht="25.5" customHeight="1">
      <c r="A27" s="195" t="s">
        <v>63</v>
      </c>
      <c r="B27" s="25" t="s">
        <v>10</v>
      </c>
      <c r="C27" s="64"/>
      <c r="D27" s="87"/>
      <c r="E27" s="78"/>
      <c r="F27" s="88"/>
      <c r="G27" s="87"/>
      <c r="H27" s="78"/>
      <c r="I27" s="64"/>
      <c r="J27" s="87"/>
      <c r="K27" s="94"/>
      <c r="L27" s="88"/>
      <c r="M27" s="87"/>
      <c r="N27" s="78"/>
      <c r="O27" s="2">
        <f t="shared" si="0"/>
        <v>0</v>
      </c>
    </row>
    <row r="28" spans="1:15" ht="25.5" customHeight="1" thickBot="1">
      <c r="A28" s="196"/>
      <c r="B28" s="27" t="s">
        <v>11</v>
      </c>
      <c r="C28" s="81"/>
      <c r="D28" s="89"/>
      <c r="E28" s="82"/>
      <c r="F28" s="98"/>
      <c r="G28" s="89"/>
      <c r="H28" s="82"/>
      <c r="I28" s="81"/>
      <c r="J28" s="89"/>
      <c r="K28" s="99"/>
      <c r="L28" s="98"/>
      <c r="M28" s="89"/>
      <c r="N28" s="82"/>
      <c r="O28" s="2">
        <f t="shared" si="0"/>
        <v>0</v>
      </c>
    </row>
    <row r="29" spans="1:15" ht="25.5" customHeight="1" thickBot="1">
      <c r="A29" s="197" t="s">
        <v>65</v>
      </c>
      <c r="B29" s="25" t="s">
        <v>10</v>
      </c>
      <c r="C29" s="64"/>
      <c r="D29" s="87"/>
      <c r="E29" s="78"/>
      <c r="F29" s="193"/>
      <c r="G29" s="193"/>
      <c r="H29" s="193"/>
      <c r="I29" s="193"/>
      <c r="J29" s="193"/>
      <c r="K29" s="193"/>
      <c r="L29" s="193"/>
      <c r="M29" s="193"/>
      <c r="N29" s="193"/>
      <c r="O29" s="2">
        <f t="shared" si="0"/>
        <v>0</v>
      </c>
    </row>
    <row r="30" spans="1:15" ht="25.5" customHeight="1" thickBot="1">
      <c r="A30" s="198"/>
      <c r="B30" s="27" t="s">
        <v>11</v>
      </c>
      <c r="C30" s="81"/>
      <c r="D30" s="89"/>
      <c r="E30" s="82"/>
      <c r="F30" s="193"/>
      <c r="G30" s="193"/>
      <c r="H30" s="193"/>
      <c r="I30" s="193"/>
      <c r="J30" s="193"/>
      <c r="K30" s="193"/>
      <c r="L30" s="193"/>
      <c r="M30" s="193"/>
      <c r="N30" s="193"/>
      <c r="O30" s="2">
        <f t="shared" si="0"/>
        <v>0</v>
      </c>
    </row>
    <row r="31" spans="1:15" ht="25.5" customHeight="1" thickBot="1">
      <c r="A31" s="191" t="s">
        <v>67</v>
      </c>
      <c r="B31" s="192"/>
      <c r="C31" s="83"/>
      <c r="D31" s="84"/>
      <c r="E31" s="85"/>
      <c r="F31" s="86"/>
      <c r="G31" s="84"/>
      <c r="H31" s="85"/>
      <c r="I31" s="83"/>
      <c r="J31" s="84"/>
      <c r="K31" s="100"/>
      <c r="L31" s="86"/>
      <c r="M31" s="84"/>
      <c r="N31" s="85"/>
      <c r="O31" s="2">
        <f t="shared" si="0"/>
        <v>0</v>
      </c>
    </row>
    <row r="32" spans="1:15" ht="25.5" customHeight="1" thickBot="1">
      <c r="A32" s="191" t="s">
        <v>68</v>
      </c>
      <c r="B32" s="192"/>
      <c r="C32" s="83"/>
      <c r="D32" s="84"/>
      <c r="E32" s="85"/>
      <c r="F32" s="86"/>
      <c r="G32" s="84"/>
      <c r="H32" s="85"/>
      <c r="I32" s="83"/>
      <c r="J32" s="84"/>
      <c r="K32" s="100"/>
      <c r="L32" s="86"/>
      <c r="M32" s="84"/>
      <c r="N32" s="85"/>
      <c r="O32" s="2">
        <f t="shared" si="0"/>
        <v>0</v>
      </c>
    </row>
    <row r="33" spans="1:15" ht="25.5" customHeight="1" thickBot="1">
      <c r="A33" s="191" t="s">
        <v>69</v>
      </c>
      <c r="B33" s="192"/>
      <c r="C33" s="83"/>
      <c r="D33" s="84"/>
      <c r="E33" s="85"/>
      <c r="F33" s="86"/>
      <c r="G33" s="84"/>
      <c r="H33" s="85"/>
      <c r="I33" s="83"/>
      <c r="J33" s="84"/>
      <c r="K33" s="100"/>
      <c r="L33" s="86"/>
      <c r="M33" s="84"/>
      <c r="N33" s="85"/>
      <c r="O33" s="2">
        <f t="shared" si="0"/>
        <v>0</v>
      </c>
    </row>
    <row r="34" spans="1:15" ht="25.5" customHeight="1" thickBot="1">
      <c r="A34" s="191" t="s">
        <v>70</v>
      </c>
      <c r="B34" s="192"/>
      <c r="C34" s="83"/>
      <c r="D34" s="84"/>
      <c r="E34" s="85"/>
      <c r="F34" s="86"/>
      <c r="G34" s="84"/>
      <c r="H34" s="85"/>
      <c r="I34" s="83"/>
      <c r="J34" s="84"/>
      <c r="K34" s="100"/>
      <c r="L34" s="86"/>
      <c r="M34" s="84"/>
      <c r="N34" s="85"/>
      <c r="O34" s="2">
        <f t="shared" si="0"/>
        <v>0</v>
      </c>
    </row>
    <row r="35" spans="1:15" ht="23.25" customHeight="1">
      <c r="A35" s="188" t="s">
        <v>12</v>
      </c>
      <c r="B35" s="188"/>
      <c r="C35" s="211" t="str">
        <f>Introduction!E15&amp;Introduction!F15</f>
        <v xml:space="preserve"> EK-</v>
      </c>
      <c r="D35" s="211"/>
      <c r="L35" s="190" t="str">
        <f>Introduction!D4&amp;Introduction!E4</f>
        <v>1. quarter 2017</v>
      </c>
      <c r="M35" s="190"/>
      <c r="N35" s="190"/>
    </row>
    <row r="36" spans="1:15" ht="5.25" customHeight="1">
      <c r="A36" s="8"/>
      <c r="C36" s="12"/>
      <c r="D36" s="12"/>
      <c r="L36" s="8"/>
      <c r="M36" s="8"/>
      <c r="N36" s="8"/>
    </row>
    <row r="37" spans="1:15">
      <c r="A37" s="109" t="s">
        <v>96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5">
      <c r="A38" s="109" t="s">
        <v>82</v>
      </c>
      <c r="C38" s="12"/>
      <c r="D38" s="12"/>
      <c r="E38" s="12"/>
      <c r="F38" s="12"/>
      <c r="G38" s="12"/>
      <c r="H38" s="12"/>
      <c r="I38" s="12"/>
      <c r="J38" s="12"/>
      <c r="K38" s="12"/>
    </row>
    <row r="39" spans="1:15">
      <c r="A39" s="111" t="s">
        <v>98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111" t="s">
        <v>97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5">
      <c r="A41" s="111" t="s">
        <v>83</v>
      </c>
    </row>
  </sheetData>
  <sheetProtection password="B493" sheet="1" objects="1" scenarios="1" selectLockedCells="1"/>
  <mergeCells count="28">
    <mergeCell ref="L18:N23"/>
    <mergeCell ref="A24:B24"/>
    <mergeCell ref="L29:N30"/>
    <mergeCell ref="A29:A30"/>
    <mergeCell ref="M1:N1"/>
    <mergeCell ref="A2:N2"/>
    <mergeCell ref="A3:B5"/>
    <mergeCell ref="C3:K3"/>
    <mergeCell ref="L3:N4"/>
    <mergeCell ref="I4:K4"/>
    <mergeCell ref="A6:A11"/>
    <mergeCell ref="A12:A17"/>
    <mergeCell ref="A18:A23"/>
    <mergeCell ref="F18:K23"/>
    <mergeCell ref="L35:N35"/>
    <mergeCell ref="A31:B31"/>
    <mergeCell ref="A32:B32"/>
    <mergeCell ref="A33:B33"/>
    <mergeCell ref="A34:B34"/>
    <mergeCell ref="C4:E4"/>
    <mergeCell ref="F4:H4"/>
    <mergeCell ref="A27:A28"/>
    <mergeCell ref="A35:B35"/>
    <mergeCell ref="C35:D35"/>
    <mergeCell ref="F29:K30"/>
    <mergeCell ref="A25:B25"/>
    <mergeCell ref="A26:B26"/>
    <mergeCell ref="F26:K26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7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32</vt:i4>
      </vt:variant>
    </vt:vector>
  </HeadingPairs>
  <TitlesOfParts>
    <vt:vector size="46" baseType="lpstr">
      <vt:lpstr>Introduction</vt:lpstr>
      <vt:lpstr>1-1</vt:lpstr>
      <vt:lpstr>1-2</vt:lpstr>
      <vt:lpstr>1-3</vt:lpstr>
      <vt:lpstr>1-4</vt:lpstr>
      <vt:lpstr>2-1</vt:lpstr>
      <vt:lpstr>2-2</vt:lpstr>
      <vt:lpstr>2-3</vt:lpstr>
      <vt:lpstr>2-4</vt:lpstr>
      <vt:lpstr>3-1</vt:lpstr>
      <vt:lpstr>4-1</vt:lpstr>
      <vt:lpstr>4-2</vt:lpstr>
      <vt:lpstr>4-3</vt:lpstr>
      <vt:lpstr>Sum</vt:lpstr>
      <vt:lpstr>area01</vt:lpstr>
      <vt:lpstr>area02</vt:lpstr>
      <vt:lpstr>area03</vt:lpstr>
      <vt:lpstr>area04</vt:lpstr>
      <vt:lpstr>area05</vt:lpstr>
      <vt:lpstr>area06</vt:lpstr>
      <vt:lpstr>area07</vt:lpstr>
      <vt:lpstr>area08</vt:lpstr>
      <vt:lpstr>area09</vt:lpstr>
      <vt:lpstr>area10</vt:lpstr>
      <vt:lpstr>area11</vt:lpstr>
      <vt:lpstr>area12</vt:lpstr>
      <vt:lpstr>area13</vt:lpstr>
      <vt:lpstr>area14</vt:lpstr>
      <vt:lpstr>area15</vt:lpstr>
      <vt:lpstr>area16</vt:lpstr>
      <vt:lpstr>area17</vt:lpstr>
      <vt:lpstr>area18</vt:lpstr>
      <vt:lpstr>Excel_BuiltIn_Print_Area_1_1</vt:lpstr>
      <vt:lpstr>'1-1'!Oblast_tisku</vt:lpstr>
      <vt:lpstr>'1-2'!Oblast_tisku</vt:lpstr>
      <vt:lpstr>'1-3'!Oblast_tisku</vt:lpstr>
      <vt:lpstr>'1-4'!Oblast_tisku</vt:lpstr>
      <vt:lpstr>'2-1'!Oblast_tisku</vt:lpstr>
      <vt:lpstr>'2-2'!Oblast_tisku</vt:lpstr>
      <vt:lpstr>'2-3'!Oblast_tisku</vt:lpstr>
      <vt:lpstr>'2-4'!Oblast_tisku</vt:lpstr>
      <vt:lpstr>'3-1'!Oblast_tisku</vt:lpstr>
      <vt:lpstr>'4-1'!Oblast_tisku</vt:lpstr>
      <vt:lpstr>'4-2'!Oblast_tisku</vt:lpstr>
      <vt:lpstr>'4-3'!Oblast_tisku</vt:lpstr>
      <vt:lpstr>Introduction!Oblast_tisku</vt:lpstr>
    </vt:vector>
  </TitlesOfParts>
  <Company>EKO-KOM,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Čtvrtletní výkaz KLIENT verze 2.39 ENG</dc:title>
  <dc:creator>Tomáš Zástěra</dc:creator>
  <dc:description>int verze 2.39.02 EN/ platí od 01.01.2017</dc:description>
  <cp:lastModifiedBy>Zástěra Tomáš</cp:lastModifiedBy>
  <cp:revision>1</cp:revision>
  <cp:lastPrinted>2016-01-25T10:16:38Z</cp:lastPrinted>
  <dcterms:created xsi:type="dcterms:W3CDTF">2002-02-05T10:24:19Z</dcterms:created>
  <dcterms:modified xsi:type="dcterms:W3CDTF">2017-02-24T14:17:13Z</dcterms:modified>
</cp:coreProperties>
</file>